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/>
  <mc:AlternateContent xmlns:mc="http://schemas.openxmlformats.org/markup-compatibility/2006">
    <mc:Choice Requires="x15">
      <x15ac:absPath xmlns:x15ac="http://schemas.microsoft.com/office/spreadsheetml/2010/11/ac" url="\\srv\D\Google Drive\ENGELUGA - Copia\ENGELUGA\Clientes\Outros\JAPORÃ\PROJETO\ORÇAMENTO\"/>
    </mc:Choice>
  </mc:AlternateContent>
  <xr:revisionPtr revIDLastSave="0" documentId="13_ncr:1_{C0272E14-1A26-400A-AFCF-719EC79E0356}" xr6:coauthVersionLast="45" xr6:coauthVersionMax="45" xr10:uidLastSave="{00000000-0000-0000-0000-000000000000}"/>
  <bookViews>
    <workbookView xWindow="28680" yWindow="-120" windowWidth="29040" windowHeight="15840" tabRatio="882" xr2:uid="{00000000-000D-0000-FFFF-FFFF00000000}"/>
  </bookViews>
  <sheets>
    <sheet name="RESUMO" sheetId="25" r:id="rId1"/>
    <sheet name="ORÇAMENTO_NAO DES " sheetId="17" r:id="rId2"/>
    <sheet name="CRONOGRAMA_NAO_DES" sheetId="19" r:id="rId3"/>
    <sheet name="BDI NAO DESONERADO" sheetId="22" r:id="rId4"/>
  </sheets>
  <externalReferences>
    <externalReference r:id="rId5"/>
  </externalReferences>
  <definedNames>
    <definedName name="_xlnm.Print_Area" localSheetId="3">'BDI NAO DESONERADO'!$A$1:$F$52</definedName>
    <definedName name="_xlnm.Print_Area" localSheetId="2">CRONOGRAMA_NAO_DES!$A$1:$M$22</definedName>
    <definedName name="_xlnm.Print_Area" localSheetId="1">'ORÇAMENTO_NAO DES '!$A$1:$I$40</definedName>
    <definedName name="_xlnm.Print_Area" localSheetId="0">RESUMO!$A$1:$D$28</definedName>
    <definedName name="_xlnm.Database">#REF!</definedName>
    <definedName name="BOLETIM">#REF!</definedName>
    <definedName name="CONTRATO">[1]APONT!$B$5:$G$426</definedName>
    <definedName name="_xlnm.Criteria">#REF!</definedName>
    <definedName name="G">#REF!</definedName>
    <definedName name="Print_Area_MI">#REF!</definedName>
    <definedName name="_xlnm.Print_Titles" localSheetId="1">'ORÇAMENTO_NAO DES '!$12:$12</definedName>
    <definedName name="un">#REF!</definedName>
    <definedName name="W">#REF!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3" i="25" l="1"/>
  <c r="B11" i="25"/>
  <c r="B12" i="25"/>
  <c r="B10" i="25"/>
  <c r="A7" i="25"/>
  <c r="A6" i="25"/>
  <c r="A5" i="25"/>
  <c r="B51" i="22"/>
  <c r="B52" i="22"/>
  <c r="B50" i="22"/>
  <c r="A46" i="22"/>
  <c r="A36" i="17"/>
  <c r="C39" i="17"/>
  <c r="C40" i="17"/>
  <c r="C38" i="17"/>
  <c r="A3" i="22"/>
  <c r="A4" i="22"/>
  <c r="A2" i="22"/>
  <c r="B7" i="22"/>
  <c r="B8" i="22"/>
  <c r="B6" i="22"/>
  <c r="A6" i="22"/>
  <c r="C34" i="22" l="1"/>
  <c r="C16" i="22"/>
  <c r="E26" i="22" l="1"/>
  <c r="I32" i="17" s="1"/>
  <c r="E44" i="22"/>
  <c r="I16" i="17" l="1"/>
  <c r="I24" i="17" l="1"/>
  <c r="N33" i="17" l="1"/>
  <c r="N31" i="17"/>
  <c r="N30" i="17"/>
  <c r="N29" i="17"/>
  <c r="N28" i="17"/>
  <c r="N27" i="17"/>
  <c r="I17" i="17"/>
  <c r="I15" i="17" l="1"/>
  <c r="I14" i="17"/>
  <c r="I28" i="17"/>
  <c r="I30" i="17"/>
  <c r="I33" i="17"/>
  <c r="I29" i="17"/>
  <c r="I31" i="17"/>
  <c r="I18" i="17" l="1"/>
  <c r="R11" i="19" l="1"/>
  <c r="T11" i="19"/>
  <c r="I23" i="17" l="1"/>
  <c r="I22" i="17" l="1"/>
  <c r="I20" i="17"/>
  <c r="I21" i="17"/>
  <c r="I25" i="17" l="1"/>
  <c r="T12" i="19" l="1"/>
  <c r="R12" i="19" l="1"/>
  <c r="I27" i="17" l="1"/>
  <c r="I34" i="17" s="1"/>
  <c r="S38" i="17" l="1"/>
  <c r="H35" i="17"/>
  <c r="K39" i="17" s="1"/>
  <c r="T13" i="19" l="1"/>
  <c r="R13" i="19"/>
</calcChain>
</file>

<file path=xl/sharedStrings.xml><?xml version="1.0" encoding="utf-8"?>
<sst xmlns="http://schemas.openxmlformats.org/spreadsheetml/2006/main" count="197" uniqueCount="125">
  <si>
    <t>%</t>
  </si>
  <si>
    <t>GOVERNO DO ESTADO DE MATO GROSSO DO SUL</t>
  </si>
  <si>
    <t>Objeto:</t>
  </si>
  <si>
    <t>Município:</t>
  </si>
  <si>
    <t>Local:</t>
  </si>
  <si>
    <t>Prazo exec.:</t>
  </si>
  <si>
    <t>Sist./Ref.:</t>
  </si>
  <si>
    <t>Item</t>
  </si>
  <si>
    <t>Descrição</t>
  </si>
  <si>
    <t>DMT</t>
  </si>
  <si>
    <t>Unid.</t>
  </si>
  <si>
    <t>Qtde.</t>
  </si>
  <si>
    <t>Custo Unitário</t>
  </si>
  <si>
    <t>Preço Unitário</t>
  </si>
  <si>
    <t>Preço Total</t>
  </si>
  <si>
    <t>SERVIÇOS PRELIMINARES</t>
  </si>
  <si>
    <t>Placa de obra em chapa de aço galvanizado</t>
  </si>
  <si>
    <t/>
  </si>
  <si>
    <t>m²</t>
  </si>
  <si>
    <t>IUI00003</t>
  </si>
  <si>
    <t>Sinalização de advertência de obra com placa (fundo laranja) sobre cavalete, conforme ABNT-NBR-7678</t>
  </si>
  <si>
    <t>un</t>
  </si>
  <si>
    <t>Total - SERVIÇOS PRELIMINARES</t>
  </si>
  <si>
    <t>m³</t>
  </si>
  <si>
    <t>m³.km</t>
  </si>
  <si>
    <t>IMPLANTAÇÃO ASFÁLTICA - PAVIMENTAÇÃO</t>
  </si>
  <si>
    <t>Total - IMPLANTAÇÃO ASFÁLTICA - PAVIMENTAÇÃO</t>
  </si>
  <si>
    <t>ADMINISTRAÇÃO LOCAL</t>
  </si>
  <si>
    <t>h</t>
  </si>
  <si>
    <t>Total - ADMINISTRAÇÃO LOCAL</t>
  </si>
  <si>
    <t>Código</t>
  </si>
  <si>
    <t>IT EM</t>
  </si>
  <si>
    <t>DESCRIÇÃO  DOS SERVIÇOS</t>
  </si>
  <si>
    <t>MÊS 1</t>
  </si>
  <si>
    <t>MÊS 2</t>
  </si>
  <si>
    <t>MÊS 3</t>
  </si>
  <si>
    <t>SERVIÇOS  PRELIMINARES</t>
  </si>
  <si>
    <t>T OT AL MENSAL=</t>
  </si>
  <si>
    <t>T OT AL  ACUMULADO=</t>
  </si>
  <si>
    <t>horasxmês</t>
  </si>
  <si>
    <t xml:space="preserve"> = 2 horas x 20 dias</t>
  </si>
  <si>
    <t xml:space="preserve"> = 3 horas x 20 dias</t>
  </si>
  <si>
    <t xml:space="preserve"> = 12 horas x 30 dias</t>
  </si>
  <si>
    <t xml:space="preserve"> = 2,5 horas x 20 dias</t>
  </si>
  <si>
    <t>dias</t>
  </si>
  <si>
    <t xml:space="preserve">BDI: </t>
  </si>
  <si>
    <t>SERVIÇOS</t>
  </si>
  <si>
    <t>2.</t>
  </si>
  <si>
    <t>1.</t>
  </si>
  <si>
    <t>1.1</t>
  </si>
  <si>
    <t>1.2</t>
  </si>
  <si>
    <t>1.3</t>
  </si>
  <si>
    <t>1.4</t>
  </si>
  <si>
    <t>2.1</t>
  </si>
  <si>
    <t>2.2</t>
  </si>
  <si>
    <t>2.3</t>
  </si>
  <si>
    <t>2.4</t>
  </si>
  <si>
    <t>2.5</t>
  </si>
  <si>
    <t>3.</t>
  </si>
  <si>
    <t>3.1</t>
  </si>
  <si>
    <t>3.2</t>
  </si>
  <si>
    <t>3.3</t>
  </si>
  <si>
    <t>3.4</t>
  </si>
  <si>
    <t>3.5</t>
  </si>
  <si>
    <t>3.6</t>
  </si>
  <si>
    <t>3.7</t>
  </si>
  <si>
    <t>MATERIAIS</t>
  </si>
  <si>
    <t>Cone de sinalizacao PVC c/ pintura REFletiva h = 0,50m</t>
  </si>
  <si>
    <t>TOTAL GERAL=</t>
  </si>
  <si>
    <t>PLANILHA DE ORÇAMENTO</t>
  </si>
  <si>
    <t>74209/1</t>
  </si>
  <si>
    <t>____________________________________________</t>
  </si>
  <si>
    <t>ENGENHEIRO CIVIL</t>
  </si>
  <si>
    <t>VALOR ÍTEM</t>
  </si>
  <si>
    <t>PROPONENTE</t>
  </si>
  <si>
    <t>SEM DESONERAÇÃO</t>
  </si>
  <si>
    <t>CRONOGRAMA FÍSICO FINANCEIRO - NÃO DESONERADO</t>
  </si>
  <si>
    <t>Engenheiro civil de obra pleno com encargos complementares</t>
  </si>
  <si>
    <t>Mestre de obras com encargos complementares</t>
  </si>
  <si>
    <t>Vigia noturno com encargos complementares</t>
  </si>
  <si>
    <t>Topografo com encargos complementares</t>
  </si>
  <si>
    <t>Auxiliar de topógrafo com encargos complementares</t>
  </si>
  <si>
    <t>Auxiliar de laboratório com encargos complementares</t>
  </si>
  <si>
    <t>Técnico de laboratório com encargos complementares</t>
  </si>
  <si>
    <t>TIPO DE OBRA:</t>
  </si>
  <si>
    <t>IMPOSTOS:</t>
  </si>
  <si>
    <t>TRIBUTOS:</t>
  </si>
  <si>
    <t>ISS BRUTO:</t>
  </si>
  <si>
    <t>INCIDENCIA SOBRE MO:</t>
  </si>
  <si>
    <t>TOTAL TRIBUSTOS:</t>
  </si>
  <si>
    <t>ADOTADO</t>
  </si>
  <si>
    <t>BDI DESONERADO ADOTADO</t>
  </si>
  <si>
    <t>CONSTRUÇÃO DE RODOVIAS - SERVIÇOS</t>
  </si>
  <si>
    <t>FORNECIMENTO DE MATERIAIS E EQUIPAMENTOS</t>
  </si>
  <si>
    <t>DEMONSTRAÇÃO DE BDI - NÃO DESONERADO - Acórdão 2622/2013</t>
  </si>
  <si>
    <t>% ACUMULADA</t>
  </si>
  <si>
    <t>BDI SEM DESONERAÇÃO ADOTADO</t>
  </si>
  <si>
    <t>SECRETARIA DE OBRAS</t>
  </si>
  <si>
    <t>JAPORÃ - MS</t>
  </si>
  <si>
    <t>RECAPEAMENTO CBUQ</t>
  </si>
  <si>
    <t>Limpeza de superfície com jato de alta pressão. af_04/2019</t>
  </si>
  <si>
    <t>Transporte de material asfaltico, com caminhão com capacidade de 30000 l em rodovia pavimentada para distâncias médias de transporte superiores a 100 km. af_02/2016</t>
  </si>
  <si>
    <t>Transporte com caminhão basculante 10 m3 de massa asfaltica para pavimentação urbana</t>
  </si>
  <si>
    <t>FÁBIO MARQUES RIBEIRO</t>
  </si>
  <si>
    <t>CREA 15276/MS</t>
  </si>
  <si>
    <t>__________________________________________</t>
  </si>
  <si>
    <t>_____________________________________</t>
  </si>
  <si>
    <t>Pintura de ligacao com emulsao RR-1C</t>
  </si>
  <si>
    <t>Locacao de container 2,30  x  6,00 m, alt. 2,50 m, com 1 sanitario, para escritorio, completo, sem divisorias internas</t>
  </si>
  <si>
    <t>PREFEITURA MUNICIPAL DE JAPORÃ</t>
  </si>
  <si>
    <t>AGESUL DEIURB (janeiro/2020), SINAPI (janeiro/2020)</t>
  </si>
  <si>
    <t>JAPORÃ, MS, 25 DE MAIO DE 2020</t>
  </si>
  <si>
    <t>Execução de pavimento com aplicação de concreto asfáltico, camada de rolamento - exclusive carga e transporte</t>
  </si>
  <si>
    <t>AV. DEPUTADO FERNANDO SALDANHA  E RUA DAS MARGARIDAS</t>
  </si>
  <si>
    <t>Total</t>
  </si>
  <si>
    <t>01</t>
  </si>
  <si>
    <t>02</t>
  </si>
  <si>
    <t>03</t>
  </si>
  <si>
    <t>INFRAESTRUTURA URBANA - RESTAURAÇÃO FUNCIONAL DO PAVIMENTO (RECAPEAMENTO)</t>
  </si>
  <si>
    <r>
      <rPr>
        <b/>
        <sz val="11"/>
        <color theme="1"/>
        <rFont val="Cambria"/>
        <family val="1"/>
      </rPr>
      <t>Objeto</t>
    </r>
    <r>
      <rPr>
        <sz val="11"/>
        <color theme="1"/>
        <rFont val="Cambria"/>
        <family val="1"/>
      </rPr>
      <t>:</t>
    </r>
  </si>
  <si>
    <r>
      <rPr>
        <b/>
        <sz val="11"/>
        <color theme="1"/>
        <rFont val="Cambria"/>
        <family val="1"/>
      </rPr>
      <t>Município</t>
    </r>
    <r>
      <rPr>
        <sz val="11"/>
        <color theme="1"/>
        <rFont val="Cambria"/>
        <family val="1"/>
      </rPr>
      <t>:</t>
    </r>
  </si>
  <si>
    <t>RESUMO DO ORÇAMENTO INICIAL</t>
  </si>
  <si>
    <t>TOTAL GERAL:</t>
  </si>
  <si>
    <t>RESTAURAÇÃO DO PAVIMENTO - RECAPEAMENTO ASFÁLTICO</t>
  </si>
  <si>
    <t>ADMINISTRAÇÃO LOCAL DO CANTEIRO DA OBRA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</si>
</sst>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8" formatCode="&quot;R$&quot;\ #,##0.00;[Red]\-&quot;R$&quot;\ #,##0.00"/>
    <numFmt numFmtId="44" formatCode="_-&quot;R$&quot;\ * #,##0.00_-;\-&quot;R$&quot;\ * #,##0.00_-;_-&quot;R$&quot;\ * &quot;-&quot;??_-;_-@_-"/>
    <numFmt numFmtId="43" formatCode="_-* #,##0.00_-;\-* #,##0.00_-;_-* &quot;-&quot;??_-;_-@_-"/>
    <numFmt numFmtId="166" formatCode="#,##0.000_);\(#,##0.000\)"/>
    <numFmt numFmtId="167" formatCode="&quot;R$&quot;\ #,##0.00"/>
    <numFmt numFmtId="168" formatCode="_(* #,##0.00_);_(* \(#,##0.00\);_(* &quot;-&quot;??_);_(@_)"/>
  </numFmts>
  <fonts count="31">
    <font>
      <sz val="11"/>
      <color theme="1"/>
      <name val="Calibri"/>
      <family val="2"/>
      <scheme val="minor"/>
    </font>
    <font>
      <sz val="10"/>
      <name val="Courier"/>
      <family val="3"/>
    </font>
    <font>
      <sz val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10"/>
      <name val="Arial"/>
      <family val="2"/>
    </font>
    <font>
      <b/>
      <sz val="10"/>
      <name val="Cambria"/>
      <family val="1"/>
    </font>
    <font>
      <sz val="11"/>
      <color theme="1"/>
      <name val="Cambria"/>
      <family val="1"/>
    </font>
    <font>
      <sz val="10"/>
      <name val="Cambria"/>
      <family val="1"/>
    </font>
    <font>
      <sz val="8"/>
      <name val="Cambria"/>
      <family val="1"/>
    </font>
    <font>
      <b/>
      <sz val="9"/>
      <name val="Cambria"/>
      <family val="1"/>
    </font>
    <font>
      <b/>
      <sz val="8"/>
      <name val="Cambria"/>
      <family val="1"/>
    </font>
    <font>
      <b/>
      <sz val="7"/>
      <name val="Cambria"/>
      <family val="1"/>
    </font>
    <font>
      <b/>
      <sz val="8"/>
      <color theme="1"/>
      <name val="Cambria"/>
      <family val="1"/>
    </font>
    <font>
      <sz val="8"/>
      <color theme="1"/>
      <name val="Cambria"/>
      <family val="1"/>
    </font>
    <font>
      <b/>
      <sz val="12"/>
      <name val="Cambria"/>
      <family val="1"/>
    </font>
    <font>
      <b/>
      <sz val="14"/>
      <name val="Cambria"/>
      <family val="1"/>
    </font>
    <font>
      <b/>
      <sz val="16"/>
      <name val="Cambria"/>
      <family val="1"/>
    </font>
    <font>
      <b/>
      <sz val="8"/>
      <color rgb="FF000000"/>
      <name val="Cambria"/>
      <family val="1"/>
    </font>
    <font>
      <b/>
      <sz val="10"/>
      <color rgb="FF000000"/>
      <name val="Cambria"/>
      <family val="1"/>
    </font>
    <font>
      <sz val="8"/>
      <color rgb="FF000000"/>
      <name val="Cambria"/>
      <family val="1"/>
    </font>
    <font>
      <b/>
      <sz val="10"/>
      <name val="Heveltica"/>
    </font>
    <font>
      <sz val="6"/>
      <color rgb="FF000000"/>
      <name val="Cambria"/>
      <family val="1"/>
    </font>
    <font>
      <sz val="9"/>
      <color theme="1"/>
      <name val="Cambria"/>
      <family val="1"/>
    </font>
    <font>
      <b/>
      <sz val="11"/>
      <color theme="1"/>
      <name val="Cambria"/>
      <family val="1"/>
    </font>
    <font>
      <b/>
      <sz val="12"/>
      <color theme="1"/>
      <name val="Cambria"/>
      <family val="1"/>
    </font>
    <font>
      <sz val="10"/>
      <color theme="1"/>
      <name val="Cambria"/>
      <family val="1"/>
    </font>
    <font>
      <b/>
      <sz val="10"/>
      <color theme="1"/>
      <name val="Cambria"/>
      <family val="1"/>
    </font>
    <font>
      <b/>
      <i/>
      <sz val="10"/>
      <color theme="1"/>
      <name val="Cambria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gray0625"/>
    </fill>
  </fills>
  <borders count="39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auto="1"/>
      </top>
      <bottom style="thin">
        <color rgb="FF000000"/>
      </bottom>
      <diagonal/>
    </border>
    <border>
      <left/>
      <right/>
      <top style="thin">
        <color auto="1"/>
      </top>
      <bottom style="thin">
        <color rgb="FF000000"/>
      </bottom>
      <diagonal/>
    </border>
    <border>
      <left/>
      <right style="thin">
        <color rgb="FF000000"/>
      </right>
      <top style="thin">
        <color auto="1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4">
    <xf numFmtId="0" fontId="0" fillId="0" borderId="0"/>
    <xf numFmtId="166" fontId="1" fillId="0" borderId="0"/>
    <xf numFmtId="166" fontId="1" fillId="0" borderId="0"/>
    <xf numFmtId="9" fontId="3" fillId="0" borderId="0" applyFont="0" applyFill="0" applyBorder="0" applyAlignment="0" applyProtection="0"/>
    <xf numFmtId="0" fontId="4" fillId="0" borderId="0"/>
    <xf numFmtId="0" fontId="3" fillId="0" borderId="0"/>
    <xf numFmtId="0" fontId="7" fillId="0" borderId="0"/>
    <xf numFmtId="168" fontId="7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7" fillId="0" borderId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291">
    <xf numFmtId="0" fontId="0" fillId="0" borderId="0" xfId="0"/>
    <xf numFmtId="9" fontId="0" fillId="0" borderId="0" xfId="0" applyNumberFormat="1"/>
    <xf numFmtId="0" fontId="0" fillId="0" borderId="0" xfId="0"/>
    <xf numFmtId="10" fontId="0" fillId="0" borderId="0" xfId="0" applyNumberFormat="1"/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1" fillId="0" borderId="1" xfId="0" applyFont="1" applyBorder="1" applyAlignment="1" applyProtection="1">
      <alignment horizontal="right" vertical="center" wrapText="1"/>
    </xf>
    <xf numFmtId="0" fontId="13" fillId="0" borderId="1" xfId="0" applyFont="1" applyBorder="1" applyAlignment="1" applyProtection="1">
      <alignment horizontal="right" vertical="center" wrapText="1"/>
    </xf>
    <xf numFmtId="10" fontId="13" fillId="0" borderId="4" xfId="3" applyNumberFormat="1" applyFont="1" applyBorder="1" applyAlignment="1" applyProtection="1">
      <alignment vertical="center" wrapText="1"/>
    </xf>
    <xf numFmtId="10" fontId="14" fillId="0" borderId="4" xfId="3" applyNumberFormat="1" applyFont="1" applyBorder="1" applyAlignment="1" applyProtection="1">
      <alignment vertical="center" wrapText="1"/>
    </xf>
    <xf numFmtId="10" fontId="14" fillId="0" borderId="4" xfId="3" applyNumberFormat="1" applyFont="1" applyBorder="1" applyAlignment="1" applyProtection="1">
      <alignment horizontal="right" vertical="center" wrapText="1"/>
    </xf>
    <xf numFmtId="4" fontId="13" fillId="0" borderId="4" xfId="3" applyNumberFormat="1" applyFont="1" applyBorder="1" applyAlignment="1" applyProtection="1">
      <alignment horizontal="left" vertical="center" wrapText="1"/>
    </xf>
    <xf numFmtId="4" fontId="13" fillId="0" borderId="4" xfId="3" applyNumberFormat="1" applyFont="1" applyBorder="1" applyAlignment="1" applyProtection="1">
      <alignment vertical="center" wrapText="1"/>
    </xf>
    <xf numFmtId="0" fontId="13" fillId="0" borderId="4" xfId="0" applyFont="1" applyBorder="1" applyAlignment="1" applyProtection="1">
      <alignment vertical="center" wrapText="1"/>
    </xf>
    <xf numFmtId="4" fontId="13" fillId="0" borderId="4" xfId="0" applyNumberFormat="1" applyFont="1" applyBorder="1" applyAlignment="1" applyProtection="1">
      <alignment vertical="center" wrapText="1"/>
    </xf>
    <xf numFmtId="0" fontId="13" fillId="0" borderId="3" xfId="0" applyFont="1" applyBorder="1" applyAlignment="1" applyProtection="1">
      <alignment horizontal="center" vertical="center" wrapText="1"/>
    </xf>
    <xf numFmtId="4" fontId="13" fillId="0" borderId="4" xfId="0" applyNumberFormat="1" applyFont="1" applyBorder="1" applyAlignment="1" applyProtection="1">
      <alignment horizontal="right" vertical="center" wrapText="1"/>
    </xf>
    <xf numFmtId="4" fontId="15" fillId="0" borderId="4" xfId="0" applyNumberFormat="1" applyFont="1" applyBorder="1" applyAlignment="1" applyProtection="1">
      <alignment horizontal="right" vertical="center" wrapText="1"/>
    </xf>
    <xf numFmtId="4" fontId="13" fillId="0" borderId="2" xfId="0" applyNumberFormat="1" applyFont="1" applyBorder="1" applyAlignment="1" applyProtection="1">
      <alignment horizontal="right" vertical="center" wrapText="1"/>
    </xf>
    <xf numFmtId="0" fontId="11" fillId="0" borderId="1" xfId="0" applyFont="1" applyBorder="1" applyAlignment="1" applyProtection="1">
      <alignment horizontal="center" vertical="center" wrapText="1"/>
    </xf>
    <xf numFmtId="4" fontId="11" fillId="0" borderId="4" xfId="0" applyNumberFormat="1" applyFont="1" applyBorder="1" applyAlignment="1" applyProtection="1">
      <alignment horizontal="right" vertical="center" wrapText="1"/>
    </xf>
    <xf numFmtId="0" fontId="11" fillId="0" borderId="4" xfId="0" applyFont="1" applyBorder="1" applyAlignment="1" applyProtection="1">
      <alignment horizontal="center" vertical="center" wrapText="1"/>
    </xf>
    <xf numFmtId="4" fontId="11" fillId="0" borderId="2" xfId="0" applyNumberFormat="1" applyFont="1" applyBorder="1" applyAlignment="1" applyProtection="1">
      <alignment horizontal="right" vertical="center" wrapText="1"/>
    </xf>
    <xf numFmtId="0" fontId="11" fillId="0" borderId="24" xfId="0" applyFont="1" applyBorder="1" applyAlignment="1" applyProtection="1">
      <alignment horizontal="right" vertical="center"/>
    </xf>
    <xf numFmtId="0" fontId="11" fillId="0" borderId="24" xfId="0" applyFont="1" applyBorder="1" applyAlignment="1" applyProtection="1">
      <alignment horizontal="center" vertical="center"/>
    </xf>
    <xf numFmtId="4" fontId="16" fillId="0" borderId="4" xfId="0" applyNumberFormat="1" applyFont="1" applyBorder="1" applyAlignment="1" applyProtection="1">
      <alignment horizontal="right" vertical="center" wrapText="1"/>
    </xf>
    <xf numFmtId="0" fontId="13" fillId="0" borderId="4" xfId="0" applyNumberFormat="1" applyFont="1" applyBorder="1" applyAlignment="1" applyProtection="1">
      <alignment horizontal="right" vertical="center" wrapText="1"/>
    </xf>
    <xf numFmtId="0" fontId="16" fillId="0" borderId="25" xfId="0" applyFont="1" applyBorder="1"/>
    <xf numFmtId="0" fontId="9" fillId="0" borderId="0" xfId="0" applyFont="1" applyAlignment="1">
      <alignment horizontal="left" vertical="center"/>
    </xf>
    <xf numFmtId="0" fontId="9" fillId="0" borderId="1" xfId="0" applyFont="1" applyBorder="1" applyAlignment="1" applyProtection="1">
      <alignment horizontal="center" vertical="center" wrapText="1"/>
    </xf>
    <xf numFmtId="0" fontId="9" fillId="0" borderId="4" xfId="0" applyFont="1" applyBorder="1" applyAlignment="1" applyProtection="1">
      <alignment horizontal="right" vertical="center" wrapText="1"/>
    </xf>
    <xf numFmtId="4" fontId="15" fillId="0" borderId="4" xfId="0" applyNumberFormat="1" applyFont="1" applyBorder="1" applyAlignment="1" applyProtection="1">
      <alignment vertical="center" wrapText="1"/>
    </xf>
    <xf numFmtId="8" fontId="9" fillId="0" borderId="0" xfId="0" applyNumberFormat="1" applyFont="1" applyAlignment="1">
      <alignment vertical="center"/>
    </xf>
    <xf numFmtId="0" fontId="11" fillId="0" borderId="3" xfId="0" applyFont="1" applyBorder="1" applyAlignment="1" applyProtection="1">
      <alignment vertical="center" wrapText="1"/>
    </xf>
    <xf numFmtId="0" fontId="22" fillId="2" borderId="17" xfId="0" applyFont="1" applyFill="1" applyBorder="1" applyAlignment="1">
      <alignment horizontal="center" vertical="center"/>
    </xf>
    <xf numFmtId="0" fontId="20" fillId="2" borderId="20" xfId="0" applyFont="1" applyFill="1" applyBorder="1" applyAlignment="1">
      <alignment vertical="center"/>
    </xf>
    <xf numFmtId="167" fontId="22" fillId="2" borderId="17" xfId="0" applyNumberFormat="1" applyFont="1" applyFill="1" applyBorder="1" applyAlignment="1">
      <alignment horizontal="center" vertical="center"/>
    </xf>
    <xf numFmtId="9" fontId="22" fillId="2" borderId="17" xfId="0" applyNumberFormat="1" applyFont="1" applyFill="1" applyBorder="1" applyAlignment="1">
      <alignment horizontal="center" vertical="center"/>
    </xf>
    <xf numFmtId="167" fontId="22" fillId="2" borderId="23" xfId="0" applyNumberFormat="1" applyFont="1" applyFill="1" applyBorder="1" applyAlignment="1">
      <alignment horizontal="center" vertical="center"/>
    </xf>
    <xf numFmtId="10" fontId="22" fillId="2" borderId="23" xfId="0" applyNumberFormat="1" applyFont="1" applyFill="1" applyBorder="1" applyAlignment="1">
      <alignment horizontal="center" vertical="center"/>
    </xf>
    <xf numFmtId="10" fontId="22" fillId="2" borderId="4" xfId="0" applyNumberFormat="1" applyFont="1" applyFill="1" applyBorder="1" applyAlignment="1">
      <alignment horizontal="center" vertical="center"/>
    </xf>
    <xf numFmtId="10" fontId="22" fillId="2" borderId="2" xfId="0" applyNumberFormat="1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167" fontId="20" fillId="2" borderId="17" xfId="0" applyNumberFormat="1" applyFont="1" applyFill="1" applyBorder="1" applyAlignment="1">
      <alignment horizontal="center" vertical="center"/>
    </xf>
    <xf numFmtId="10" fontId="20" fillId="2" borderId="17" xfId="3" applyNumberFormat="1" applyFont="1" applyFill="1" applyBorder="1" applyAlignment="1">
      <alignment horizontal="center" vertical="center"/>
    </xf>
    <xf numFmtId="10" fontId="22" fillId="2" borderId="21" xfId="0" applyNumberFormat="1" applyFont="1" applyFill="1" applyBorder="1" applyAlignment="1">
      <alignment horizontal="center" vertical="center"/>
    </xf>
    <xf numFmtId="0" fontId="20" fillId="2" borderId="26" xfId="0" applyFont="1" applyFill="1" applyBorder="1" applyAlignment="1">
      <alignment vertical="center"/>
    </xf>
    <xf numFmtId="10" fontId="22" fillId="2" borderId="27" xfId="0" applyNumberFormat="1" applyFont="1" applyFill="1" applyBorder="1" applyAlignment="1">
      <alignment horizontal="center" vertical="center"/>
    </xf>
    <xf numFmtId="167" fontId="22" fillId="2" borderId="28" xfId="0" applyNumberFormat="1" applyFont="1" applyFill="1" applyBorder="1" applyAlignment="1">
      <alignment horizontal="center" vertical="center"/>
    </xf>
    <xf numFmtId="0" fontId="20" fillId="2" borderId="5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vertical="center"/>
    </xf>
    <xf numFmtId="10" fontId="20" fillId="2" borderId="9" xfId="0" applyNumberFormat="1" applyFont="1" applyFill="1" applyBorder="1" applyAlignment="1">
      <alignment horizontal="center" vertical="center"/>
    </xf>
    <xf numFmtId="167" fontId="20" fillId="2" borderId="6" xfId="0" applyNumberFormat="1" applyFont="1" applyFill="1" applyBorder="1" applyAlignment="1">
      <alignment horizontal="center" vertical="center"/>
    </xf>
    <xf numFmtId="0" fontId="22" fillId="2" borderId="1" xfId="0" applyFont="1" applyFill="1" applyBorder="1" applyAlignment="1">
      <alignment horizontal="center" vertical="center"/>
    </xf>
    <xf numFmtId="167" fontId="20" fillId="2" borderId="22" xfId="0" applyNumberFormat="1" applyFont="1" applyFill="1" applyBorder="1" applyAlignment="1">
      <alignment horizontal="center" vertical="center"/>
    </xf>
    <xf numFmtId="0" fontId="22" fillId="2" borderId="5" xfId="0" applyFont="1" applyFill="1" applyBorder="1" applyAlignment="1">
      <alignment horizontal="center" vertical="center"/>
    </xf>
    <xf numFmtId="9" fontId="22" fillId="2" borderId="23" xfId="0" applyNumberFormat="1" applyFont="1" applyFill="1" applyBorder="1" applyAlignment="1">
      <alignment horizontal="center" vertical="center"/>
    </xf>
    <xf numFmtId="0" fontId="0" fillId="0" borderId="9" xfId="0" applyBorder="1"/>
    <xf numFmtId="0" fontId="0" fillId="0" borderId="6" xfId="0" applyBorder="1"/>
    <xf numFmtId="0" fontId="0" fillId="0" borderId="10" xfId="0" applyBorder="1"/>
    <xf numFmtId="0" fontId="0" fillId="0" borderId="0" xfId="0" applyBorder="1"/>
    <xf numFmtId="0" fontId="0" fillId="0" borderId="11" xfId="0" applyBorder="1"/>
    <xf numFmtId="0" fontId="0" fillId="0" borderId="7" xfId="0" applyBorder="1"/>
    <xf numFmtId="0" fontId="0" fillId="0" borderId="12" xfId="0" applyBorder="1"/>
    <xf numFmtId="0" fontId="0" fillId="0" borderId="8" xfId="0" applyBorder="1"/>
    <xf numFmtId="0" fontId="9" fillId="0" borderId="0" xfId="0" applyFont="1" applyBorder="1" applyAlignment="1">
      <alignment vertical="center"/>
    </xf>
    <xf numFmtId="4" fontId="9" fillId="0" borderId="0" xfId="0" applyNumberFormat="1" applyFont="1" applyBorder="1" applyAlignment="1">
      <alignment vertical="center"/>
    </xf>
    <xf numFmtId="0" fontId="9" fillId="0" borderId="10" xfId="0" applyFont="1" applyBorder="1" applyAlignment="1">
      <alignment vertical="center"/>
    </xf>
    <xf numFmtId="0" fontId="9" fillId="0" borderId="0" xfId="0" applyFont="1" applyBorder="1" applyAlignment="1">
      <alignment vertical="center" wrapText="1"/>
    </xf>
    <xf numFmtId="10" fontId="9" fillId="0" borderId="11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4" fontId="9" fillId="0" borderId="11" xfId="0" applyNumberFormat="1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4" fontId="9" fillId="0" borderId="12" xfId="0" applyNumberFormat="1" applyFont="1" applyBorder="1" applyAlignment="1">
      <alignment vertical="center"/>
    </xf>
    <xf numFmtId="0" fontId="8" fillId="3" borderId="1" xfId="0" applyFont="1" applyFill="1" applyBorder="1" applyAlignment="1" applyProtection="1">
      <alignment horizontal="center" vertical="center" wrapText="1"/>
    </xf>
    <xf numFmtId="0" fontId="8" fillId="3" borderId="4" xfId="0" applyFont="1" applyFill="1" applyBorder="1" applyAlignment="1" applyProtection="1">
      <alignment horizontal="right" vertical="center" wrapText="1"/>
    </xf>
    <xf numFmtId="0" fontId="8" fillId="3" borderId="4" xfId="0" applyFont="1" applyFill="1" applyBorder="1" applyAlignment="1" applyProtection="1">
      <alignment horizontal="left" vertical="center" wrapText="1"/>
    </xf>
    <xf numFmtId="4" fontId="11" fillId="3" borderId="9" xfId="0" applyNumberFormat="1" applyFont="1" applyFill="1" applyBorder="1" applyAlignment="1" applyProtection="1">
      <alignment vertical="center" wrapText="1"/>
    </xf>
    <xf numFmtId="4" fontId="11" fillId="3" borderId="4" xfId="0" applyNumberFormat="1" applyFont="1" applyFill="1" applyBorder="1" applyAlignment="1" applyProtection="1">
      <alignment horizontal="right" vertical="center" wrapText="1"/>
    </xf>
    <xf numFmtId="0" fontId="11" fillId="3" borderId="4" xfId="0" applyFont="1" applyFill="1" applyBorder="1" applyAlignment="1" applyProtection="1">
      <alignment horizontal="center" vertical="center" wrapText="1"/>
    </xf>
    <xf numFmtId="4" fontId="16" fillId="3" borderId="4" xfId="0" applyNumberFormat="1" applyFont="1" applyFill="1" applyBorder="1" applyAlignment="1" applyProtection="1">
      <alignment horizontal="right" vertical="center" wrapText="1"/>
    </xf>
    <xf numFmtId="49" fontId="8" fillId="3" borderId="1" xfId="0" applyNumberFormat="1" applyFont="1" applyFill="1" applyBorder="1" applyAlignment="1" applyProtection="1">
      <alignment horizontal="center" vertical="center" wrapText="1"/>
    </xf>
    <xf numFmtId="0" fontId="11" fillId="3" borderId="4" xfId="0" applyFont="1" applyFill="1" applyBorder="1" applyAlignment="1" applyProtection="1">
      <alignment horizontal="right" vertical="center" wrapText="1"/>
    </xf>
    <xf numFmtId="4" fontId="11" fillId="3" borderId="2" xfId="0" applyNumberFormat="1" applyFont="1" applyFill="1" applyBorder="1" applyAlignment="1" applyProtection="1">
      <alignment horizontal="right" vertical="center" wrapText="1"/>
    </xf>
    <xf numFmtId="0" fontId="9" fillId="3" borderId="1" xfId="0" applyFont="1" applyFill="1" applyBorder="1" applyAlignment="1" applyProtection="1">
      <alignment vertical="center"/>
    </xf>
    <xf numFmtId="0" fontId="9" fillId="3" borderId="4" xfId="0" applyFont="1" applyFill="1" applyBorder="1" applyAlignment="1" applyProtection="1">
      <alignment vertical="center"/>
    </xf>
    <xf numFmtId="0" fontId="13" fillId="3" borderId="4" xfId="0" applyFont="1" applyFill="1" applyBorder="1" applyAlignment="1" applyProtection="1">
      <alignment horizontal="left" vertical="center" wrapText="1"/>
    </xf>
    <xf numFmtId="4" fontId="13" fillId="0" borderId="2" xfId="3" applyNumberFormat="1" applyFont="1" applyBorder="1" applyAlignment="1" applyProtection="1">
      <alignment vertical="center" wrapText="1"/>
    </xf>
    <xf numFmtId="4" fontId="13" fillId="0" borderId="2" xfId="0" applyNumberFormat="1" applyFont="1" applyBorder="1" applyAlignment="1" applyProtection="1">
      <alignment vertical="center" wrapText="1"/>
    </xf>
    <xf numFmtId="0" fontId="9" fillId="0" borderId="0" xfId="0" applyFont="1" applyAlignment="1">
      <alignment vertical="center" wrapText="1"/>
    </xf>
    <xf numFmtId="4" fontId="9" fillId="0" borderId="0" xfId="0" applyNumberFormat="1" applyFont="1" applyAlignment="1">
      <alignment vertical="center"/>
    </xf>
    <xf numFmtId="167" fontId="9" fillId="0" borderId="0" xfId="0" applyNumberFormat="1" applyFont="1" applyAlignment="1">
      <alignment horizontal="right" vertical="center"/>
    </xf>
    <xf numFmtId="4" fontId="11" fillId="2" borderId="12" xfId="0" applyNumberFormat="1" applyFont="1" applyFill="1" applyBorder="1" applyAlignment="1" applyProtection="1">
      <alignment horizontal="right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4" fontId="11" fillId="2" borderId="8" xfId="0" applyNumberFormat="1" applyFont="1" applyFill="1" applyBorder="1" applyAlignment="1" applyProtection="1">
      <alignment horizontal="right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3" borderId="9" xfId="0" applyFont="1" applyFill="1" applyBorder="1" applyAlignment="1" applyProtection="1">
      <alignment horizontal="right" vertical="center" wrapText="1"/>
    </xf>
    <xf numFmtId="0" fontId="8" fillId="3" borderId="9" xfId="0" applyFont="1" applyFill="1" applyBorder="1" applyAlignment="1" applyProtection="1">
      <alignment horizontal="left" vertical="center" wrapText="1"/>
    </xf>
    <xf numFmtId="0" fontId="11" fillId="3" borderId="9" xfId="0" applyFont="1" applyFill="1" applyBorder="1" applyAlignment="1" applyProtection="1">
      <alignment vertical="center" wrapText="1"/>
    </xf>
    <xf numFmtId="4" fontId="16" fillId="3" borderId="9" xfId="0" applyNumberFormat="1" applyFont="1" applyFill="1" applyBorder="1" applyAlignment="1" applyProtection="1">
      <alignment vertical="center" wrapText="1"/>
    </xf>
    <xf numFmtId="4" fontId="11" fillId="3" borderId="6" xfId="0" applyNumberFormat="1" applyFont="1" applyFill="1" applyBorder="1" applyAlignment="1" applyProtection="1">
      <alignment vertical="center" wrapText="1"/>
    </xf>
    <xf numFmtId="0" fontId="9" fillId="0" borderId="9" xfId="0" applyFont="1" applyBorder="1" applyAlignment="1">
      <alignment vertical="center"/>
    </xf>
    <xf numFmtId="4" fontId="9" fillId="0" borderId="9" xfId="0" applyNumberFormat="1" applyFont="1" applyBorder="1" applyAlignment="1">
      <alignment vertical="center"/>
    </xf>
    <xf numFmtId="0" fontId="9" fillId="0" borderId="6" xfId="0" applyFont="1" applyBorder="1" applyAlignment="1">
      <alignment vertical="center"/>
    </xf>
    <xf numFmtId="0" fontId="9" fillId="0" borderId="12" xfId="0" applyFont="1" applyBorder="1" applyAlignment="1">
      <alignment horizontal="right" vertical="center"/>
    </xf>
    <xf numFmtId="4" fontId="9" fillId="0" borderId="8" xfId="0" applyNumberFormat="1" applyFont="1" applyBorder="1" applyAlignment="1">
      <alignment vertical="center"/>
    </xf>
    <xf numFmtId="49" fontId="13" fillId="3" borderId="4" xfId="0" applyNumberFormat="1" applyFont="1" applyFill="1" applyBorder="1" applyAlignment="1" applyProtection="1">
      <alignment horizontal="right" vertical="center" wrapText="1"/>
    </xf>
    <xf numFmtId="0" fontId="16" fillId="0" borderId="4" xfId="0" applyFont="1" applyBorder="1" applyAlignment="1">
      <alignment vertical="center" wrapText="1"/>
    </xf>
    <xf numFmtId="0" fontId="7" fillId="0" borderId="0" xfId="6"/>
    <xf numFmtId="0" fontId="7" fillId="0" borderId="11" xfId="6" applyBorder="1"/>
    <xf numFmtId="0" fontId="7" fillId="0" borderId="10" xfId="6" applyBorder="1"/>
    <xf numFmtId="0" fontId="7" fillId="0" borderId="0" xfId="6" applyBorder="1"/>
    <xf numFmtId="0" fontId="23" fillId="0" borderId="10" xfId="6" applyFont="1" applyBorder="1"/>
    <xf numFmtId="0" fontId="7" fillId="0" borderId="7" xfId="6" applyBorder="1"/>
    <xf numFmtId="0" fontId="7" fillId="0" borderId="12" xfId="6" applyBorder="1"/>
    <xf numFmtId="0" fontId="7" fillId="0" borderId="8" xfId="6" applyBorder="1"/>
    <xf numFmtId="0" fontId="8" fillId="0" borderId="3" xfId="6" applyFont="1" applyBorder="1" applyAlignment="1">
      <alignment vertical="center" wrapText="1"/>
    </xf>
    <xf numFmtId="0" fontId="10" fillId="0" borderId="11" xfId="6" applyFont="1" applyBorder="1"/>
    <xf numFmtId="0" fontId="10" fillId="0" borderId="10" xfId="6" applyFont="1" applyBorder="1"/>
    <xf numFmtId="0" fontId="10" fillId="0" borderId="0" xfId="6" applyFont="1" applyBorder="1"/>
    <xf numFmtId="0" fontId="10" fillId="0" borderId="0" xfId="6" applyFont="1" applyBorder="1" applyAlignment="1">
      <alignment horizontal="center" vertical="center"/>
    </xf>
    <xf numFmtId="0" fontId="10" fillId="0" borderId="11" xfId="6" applyFont="1" applyBorder="1" applyAlignment="1">
      <alignment horizontal="center" vertical="center"/>
    </xf>
    <xf numFmtId="0" fontId="10" fillId="0" borderId="0" xfId="6" applyFont="1" applyBorder="1" applyAlignment="1">
      <alignment horizontal="left" vertical="center"/>
    </xf>
    <xf numFmtId="0" fontId="8" fillId="0" borderId="0" xfId="6" applyFont="1" applyBorder="1" applyAlignment="1">
      <alignment horizontal="left" vertical="center"/>
    </xf>
    <xf numFmtId="2" fontId="8" fillId="4" borderId="3" xfId="8" applyNumberFormat="1" applyFont="1" applyFill="1" applyBorder="1" applyAlignment="1">
      <alignment horizontal="center"/>
    </xf>
    <xf numFmtId="10" fontId="8" fillId="0" borderId="3" xfId="3" applyNumberFormat="1" applyFont="1" applyFill="1" applyBorder="1" applyAlignment="1">
      <alignment horizontal="center" vertical="center"/>
    </xf>
    <xf numFmtId="43" fontId="9" fillId="0" borderId="0" xfId="8" applyFont="1" applyAlignment="1">
      <alignment vertical="center"/>
    </xf>
    <xf numFmtId="0" fontId="8" fillId="0" borderId="10" xfId="6" applyFont="1" applyBorder="1" applyAlignment="1">
      <alignment horizontal="left"/>
    </xf>
    <xf numFmtId="0" fontId="8" fillId="0" borderId="0" xfId="6" applyFont="1" applyBorder="1"/>
    <xf numFmtId="2" fontId="8" fillId="0" borderId="0" xfId="6" applyNumberFormat="1" applyFont="1" applyBorder="1"/>
    <xf numFmtId="43" fontId="8" fillId="0" borderId="0" xfId="8" applyFont="1" applyBorder="1"/>
    <xf numFmtId="0" fontId="8" fillId="0" borderId="0" xfId="6" applyFont="1" applyBorder="1" applyAlignment="1">
      <alignment horizontal="right"/>
    </xf>
    <xf numFmtId="2" fontId="8" fillId="4" borderId="0" xfId="6" applyNumberFormat="1" applyFont="1" applyFill="1" applyBorder="1"/>
    <xf numFmtId="0" fontId="5" fillId="2" borderId="0" xfId="0" applyFont="1" applyFill="1" applyBorder="1" applyAlignment="1">
      <alignment horizontal="center" vertical="center"/>
    </xf>
    <xf numFmtId="0" fontId="24" fillId="2" borderId="17" xfId="0" applyFont="1" applyFill="1" applyBorder="1" applyAlignment="1">
      <alignment horizontal="center" vertical="center"/>
    </xf>
    <xf numFmtId="0" fontId="0" fillId="0" borderId="0" xfId="0"/>
    <xf numFmtId="167" fontId="22" fillId="2" borderId="1" xfId="0" applyNumberFormat="1" applyFont="1" applyFill="1" applyBorder="1" applyAlignment="1">
      <alignment horizontal="center" vertical="center"/>
    </xf>
    <xf numFmtId="9" fontId="22" fillId="2" borderId="33" xfId="0" applyNumberFormat="1" applyFont="1" applyFill="1" applyBorder="1" applyAlignment="1">
      <alignment horizontal="center" vertical="center"/>
    </xf>
    <xf numFmtId="9" fontId="22" fillId="2" borderId="34" xfId="0" applyNumberFormat="1" applyFont="1" applyFill="1" applyBorder="1" applyAlignment="1">
      <alignment horizontal="center" vertical="center"/>
    </xf>
    <xf numFmtId="0" fontId="22" fillId="2" borderId="32" xfId="0" applyFont="1" applyFill="1" applyBorder="1" applyAlignment="1">
      <alignment horizontal="center" vertical="center"/>
    </xf>
    <xf numFmtId="10" fontId="20" fillId="2" borderId="33" xfId="3" applyNumberFormat="1" applyFont="1" applyFill="1" applyBorder="1" applyAlignment="1">
      <alignment horizontal="center" vertical="center"/>
    </xf>
    <xf numFmtId="0" fontId="5" fillId="2" borderId="35" xfId="0" applyFont="1" applyFill="1" applyBorder="1" applyAlignment="1">
      <alignment horizontal="center" vertical="center"/>
    </xf>
    <xf numFmtId="167" fontId="22" fillId="2" borderId="17" xfId="0" applyNumberFormat="1" applyFont="1" applyFill="1" applyBorder="1" applyAlignment="1">
      <alignment horizontal="right" vertical="center"/>
    </xf>
    <xf numFmtId="2" fontId="22" fillId="2" borderId="4" xfId="0" applyNumberFormat="1" applyFont="1" applyFill="1" applyBorder="1" applyAlignment="1">
      <alignment horizontal="right" vertical="center"/>
    </xf>
    <xf numFmtId="167" fontId="22" fillId="2" borderId="13" xfId="0" applyNumberFormat="1" applyFont="1" applyFill="1" applyBorder="1" applyAlignment="1">
      <alignment horizontal="right" vertical="center"/>
    </xf>
    <xf numFmtId="0" fontId="24" fillId="2" borderId="3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13" fillId="0" borderId="4" xfId="0" applyFont="1" applyBorder="1" applyAlignment="1" applyProtection="1">
      <alignment horizontal="right" vertical="center" wrapText="1"/>
    </xf>
    <xf numFmtId="4" fontId="16" fillId="2" borderId="4" xfId="0" applyNumberFormat="1" applyFont="1" applyFill="1" applyBorder="1" applyAlignment="1" applyProtection="1">
      <alignment horizontal="right" vertical="center" wrapText="1"/>
    </xf>
    <xf numFmtId="0" fontId="11" fillId="2" borderId="4" xfId="0" applyFont="1" applyFill="1" applyBorder="1" applyAlignment="1" applyProtection="1">
      <alignment horizontal="left" vertical="center" wrapText="1"/>
    </xf>
    <xf numFmtId="4" fontId="11" fillId="2" borderId="4" xfId="0" applyNumberFormat="1" applyFont="1" applyFill="1" applyBorder="1" applyAlignment="1" applyProtection="1">
      <alignment horizontal="right" vertical="center" wrapText="1"/>
    </xf>
    <xf numFmtId="0" fontId="11" fillId="2" borderId="4" xfId="0" applyFont="1" applyFill="1" applyBorder="1" applyAlignment="1" applyProtection="1">
      <alignment horizontal="center" vertical="center" wrapText="1"/>
    </xf>
    <xf numFmtId="4" fontId="11" fillId="2" borderId="2" xfId="0" applyNumberFormat="1" applyFont="1" applyFill="1" applyBorder="1" applyAlignment="1" applyProtection="1">
      <alignment horizontal="right" vertical="center" wrapText="1"/>
    </xf>
    <xf numFmtId="0" fontId="11" fillId="2" borderId="1" xfId="0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>
      <alignment horizontal="righ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20" fillId="2" borderId="21" xfId="0" applyFont="1" applyFill="1" applyBorder="1" applyAlignment="1">
      <alignment horizontal="center" vertical="center"/>
    </xf>
    <xf numFmtId="0" fontId="0" fillId="0" borderId="1" xfId="0" applyBorder="1"/>
    <xf numFmtId="0" fontId="0" fillId="0" borderId="4" xfId="0" applyBorder="1"/>
    <xf numFmtId="0" fontId="0" fillId="0" borderId="2" xfId="0" applyBorder="1"/>
    <xf numFmtId="0" fontId="7" fillId="0" borderId="1" xfId="6" applyBorder="1"/>
    <xf numFmtId="0" fontId="7" fillId="0" borderId="4" xfId="6" applyBorder="1"/>
    <xf numFmtId="0" fontId="7" fillId="0" borderId="2" xfId="6" applyBorder="1"/>
    <xf numFmtId="0" fontId="16" fillId="0" borderId="0" xfId="0" applyFont="1" applyBorder="1" applyAlignment="1">
      <alignment vertical="center" wrapText="1"/>
    </xf>
    <xf numFmtId="0" fontId="16" fillId="0" borderId="12" xfId="0" applyFont="1" applyBorder="1" applyAlignment="1">
      <alignment vertical="center" wrapText="1"/>
    </xf>
    <xf numFmtId="0" fontId="26" fillId="0" borderId="0" xfId="0" applyFont="1" applyBorder="1" applyAlignment="1">
      <alignment vertical="center" wrapText="1"/>
    </xf>
    <xf numFmtId="0" fontId="5" fillId="2" borderId="1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167" fontId="5" fillId="2" borderId="0" xfId="0" applyNumberFormat="1" applyFont="1" applyFill="1" applyBorder="1" applyAlignment="1">
      <alignment horizontal="center" vertical="center"/>
    </xf>
    <xf numFmtId="0" fontId="5" fillId="2" borderId="9" xfId="0" applyFont="1" applyFill="1" applyBorder="1"/>
    <xf numFmtId="0" fontId="5" fillId="2" borderId="6" xfId="0" applyFont="1" applyFill="1" applyBorder="1"/>
    <xf numFmtId="0" fontId="26" fillId="0" borderId="0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25" fillId="0" borderId="12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9" fillId="0" borderId="5" xfId="0" applyFont="1" applyBorder="1"/>
    <xf numFmtId="0" fontId="11" fillId="0" borderId="4" xfId="0" applyFont="1" applyBorder="1" applyAlignment="1" applyProtection="1">
      <alignment horizontal="left" vertical="center" wrapText="1"/>
    </xf>
    <xf numFmtId="0" fontId="9" fillId="0" borderId="1" xfId="0" applyFont="1" applyBorder="1" applyAlignment="1">
      <alignment vertical="center"/>
    </xf>
    <xf numFmtId="0" fontId="9" fillId="0" borderId="4" xfId="0" applyFont="1" applyBorder="1" applyAlignment="1">
      <alignment vertical="center"/>
    </xf>
    <xf numFmtId="0" fontId="9" fillId="0" borderId="4" xfId="0" applyFont="1" applyBorder="1" applyAlignment="1">
      <alignment vertical="center" wrapText="1"/>
    </xf>
    <xf numFmtId="4" fontId="9" fillId="0" borderId="4" xfId="0" applyNumberFormat="1" applyFont="1" applyBorder="1" applyAlignment="1">
      <alignment vertical="center"/>
    </xf>
    <xf numFmtId="4" fontId="9" fillId="0" borderId="2" xfId="0" applyNumberFormat="1" applyFont="1" applyBorder="1" applyAlignment="1">
      <alignment vertical="center"/>
    </xf>
    <xf numFmtId="0" fontId="8" fillId="0" borderId="0" xfId="6" applyFont="1" applyBorder="1" applyAlignment="1">
      <alignment horizontal="center" vertical="center"/>
    </xf>
    <xf numFmtId="10" fontId="22" fillId="2" borderId="17" xfId="0" applyNumberFormat="1" applyFont="1" applyFill="1" applyBorder="1" applyAlignment="1">
      <alignment horizontal="center" vertical="center"/>
    </xf>
    <xf numFmtId="10" fontId="22" fillId="2" borderId="17" xfId="3" applyNumberFormat="1" applyFont="1" applyFill="1" applyBorder="1" applyAlignment="1">
      <alignment horizontal="center" vertical="center"/>
    </xf>
    <xf numFmtId="49" fontId="0" fillId="0" borderId="10" xfId="0" applyNumberFormat="1" applyBorder="1"/>
    <xf numFmtId="4" fontId="0" fillId="0" borderId="11" xfId="0" applyNumberFormat="1" applyBorder="1"/>
    <xf numFmtId="4" fontId="0" fillId="0" borderId="8" xfId="0" applyNumberFormat="1" applyBorder="1"/>
    <xf numFmtId="49" fontId="0" fillId="0" borderId="0" xfId="0" applyNumberFormat="1"/>
    <xf numFmtId="4" fontId="0" fillId="0" borderId="0" xfId="0" applyNumberFormat="1"/>
    <xf numFmtId="0" fontId="9" fillId="0" borderId="10" xfId="0" applyFont="1" applyBorder="1" applyAlignment="1">
      <alignment horizontal="left" vertical="top"/>
    </xf>
    <xf numFmtId="49" fontId="9" fillId="0" borderId="10" xfId="0" applyNumberFormat="1" applyFont="1" applyBorder="1"/>
    <xf numFmtId="49" fontId="26" fillId="0" borderId="10" xfId="0" applyNumberFormat="1" applyFont="1" applyBorder="1"/>
    <xf numFmtId="4" fontId="9" fillId="0" borderId="11" xfId="0" applyNumberFormat="1" applyFont="1" applyBorder="1"/>
    <xf numFmtId="49" fontId="28" fillId="0" borderId="1" xfId="0" applyNumberFormat="1" applyFont="1" applyBorder="1" applyAlignment="1">
      <alignment horizontal="center"/>
    </xf>
    <xf numFmtId="0" fontId="28" fillId="0" borderId="4" xfId="0" applyFont="1" applyBorder="1"/>
    <xf numFmtId="4" fontId="28" fillId="0" borderId="2" xfId="0" applyNumberFormat="1" applyFont="1" applyBorder="1"/>
    <xf numFmtId="49" fontId="28" fillId="0" borderId="5" xfId="0" applyNumberFormat="1" applyFont="1" applyBorder="1" applyAlignment="1">
      <alignment horizontal="center"/>
    </xf>
    <xf numFmtId="0" fontId="28" fillId="0" borderId="9" xfId="0" applyFont="1" applyBorder="1"/>
    <xf numFmtId="4" fontId="28" fillId="0" borderId="6" xfId="0" applyNumberFormat="1" applyFont="1" applyBorder="1"/>
    <xf numFmtId="49" fontId="28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horizontal="right"/>
    </xf>
    <xf numFmtId="0" fontId="9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9" fillId="0" borderId="10" xfId="0" applyNumberFormat="1" applyFont="1" applyBorder="1"/>
    <xf numFmtId="10" fontId="28" fillId="0" borderId="4" xfId="3" applyNumberFormat="1" applyFont="1" applyBorder="1" applyAlignment="1">
      <alignment horizontal="center"/>
    </xf>
    <xf numFmtId="10" fontId="30" fillId="0" borderId="4" xfId="0" applyNumberFormat="1" applyFont="1" applyBorder="1" applyAlignment="1">
      <alignment horizontal="center"/>
    </xf>
    <xf numFmtId="4" fontId="30" fillId="0" borderId="11" xfId="0" applyNumberFormat="1" applyFont="1" applyBorder="1"/>
    <xf numFmtId="0" fontId="29" fillId="0" borderId="4" xfId="0" applyFont="1" applyBorder="1" applyAlignment="1">
      <alignment horizontal="right"/>
    </xf>
    <xf numFmtId="49" fontId="28" fillId="0" borderId="7" xfId="0" applyNumberFormat="1" applyFont="1" applyBorder="1" applyAlignment="1">
      <alignment horizontal="center"/>
    </xf>
    <xf numFmtId="0" fontId="28" fillId="0" borderId="12" xfId="0" applyFont="1" applyBorder="1"/>
    <xf numFmtId="10" fontId="28" fillId="0" borderId="12" xfId="3" applyNumberFormat="1" applyFont="1" applyBorder="1" applyAlignment="1">
      <alignment horizontal="center"/>
    </xf>
    <xf numFmtId="4" fontId="28" fillId="0" borderId="8" xfId="0" applyNumberFormat="1" applyFont="1" applyBorder="1"/>
    <xf numFmtId="49" fontId="9" fillId="0" borderId="1" xfId="0" applyNumberFormat="1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4" fontId="9" fillId="0" borderId="2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 vertical="top" wrapText="1"/>
    </xf>
    <xf numFmtId="0" fontId="9" fillId="0" borderId="11" xfId="0" applyFont="1" applyBorder="1" applyAlignment="1">
      <alignment horizontal="left" vertical="top" wrapText="1"/>
    </xf>
    <xf numFmtId="0" fontId="18" fillId="5" borderId="1" xfId="0" applyFont="1" applyFill="1" applyBorder="1" applyAlignment="1" applyProtection="1">
      <alignment horizontal="center" vertical="center" wrapText="1"/>
    </xf>
    <xf numFmtId="0" fontId="18" fillId="5" borderId="4" xfId="0" applyFont="1" applyFill="1" applyBorder="1" applyAlignment="1" applyProtection="1">
      <alignment horizontal="center" vertical="center" wrapText="1"/>
    </xf>
    <xf numFmtId="0" fontId="18" fillId="5" borderId="2" xfId="0" applyFont="1" applyFill="1" applyBorder="1" applyAlignment="1" applyProtection="1">
      <alignment horizontal="center" vertical="center" wrapText="1"/>
    </xf>
    <xf numFmtId="49" fontId="0" fillId="0" borderId="5" xfId="0" applyNumberFormat="1" applyBorder="1" applyAlignment="1">
      <alignment horizontal="center"/>
    </xf>
    <xf numFmtId="49" fontId="0" fillId="0" borderId="9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1" xfId="0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6" fillId="0" borderId="11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/>
    </xf>
    <xf numFmtId="4" fontId="8" fillId="3" borderId="4" xfId="0" applyNumberFormat="1" applyFont="1" applyFill="1" applyBorder="1" applyAlignment="1" applyProtection="1">
      <alignment horizontal="right" vertical="center"/>
    </xf>
    <xf numFmtId="167" fontId="8" fillId="3" borderId="4" xfId="0" applyNumberFormat="1" applyFont="1" applyFill="1" applyBorder="1" applyAlignment="1" applyProtection="1">
      <alignment horizontal="right" vertical="center"/>
    </xf>
    <xf numFmtId="167" fontId="8" fillId="3" borderId="2" xfId="0" applyNumberFormat="1" applyFont="1" applyFill="1" applyBorder="1" applyAlignment="1" applyProtection="1">
      <alignment horizontal="right" vertical="center"/>
    </xf>
    <xf numFmtId="0" fontId="17" fillId="0" borderId="1" xfId="0" applyFont="1" applyBorder="1" applyAlignment="1" applyProtection="1">
      <alignment horizontal="center" vertical="center" wrapText="1"/>
    </xf>
    <xf numFmtId="0" fontId="17" fillId="0" borderId="4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0" fontId="10" fillId="0" borderId="4" xfId="0" applyFont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12" fillId="0" borderId="4" xfId="0" applyFont="1" applyBorder="1" applyAlignment="1" applyProtection="1">
      <alignment horizontal="left" vertical="center" wrapText="1"/>
    </xf>
    <xf numFmtId="0" fontId="12" fillId="0" borderId="2" xfId="0" applyFont="1" applyBorder="1" applyAlignment="1" applyProtection="1">
      <alignment horizontal="left" vertical="center" wrapText="1"/>
    </xf>
    <xf numFmtId="0" fontId="12" fillId="2" borderId="4" xfId="0" applyFont="1" applyFill="1" applyBorder="1" applyAlignment="1" applyProtection="1">
      <alignment horizontal="left" vertical="center" wrapText="1"/>
    </xf>
    <xf numFmtId="0" fontId="12" fillId="2" borderId="2" xfId="0" applyFont="1" applyFill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left" vertical="center" wrapText="1"/>
    </xf>
    <xf numFmtId="0" fontId="13" fillId="0" borderId="4" xfId="0" applyFont="1" applyBorder="1" applyAlignment="1" applyProtection="1">
      <alignment horizontal="center" vertical="center" wrapText="1"/>
    </xf>
    <xf numFmtId="0" fontId="13" fillId="0" borderId="2" xfId="0" applyFont="1" applyBorder="1" applyAlignment="1" applyProtection="1">
      <alignment horizontal="center" vertical="center" wrapText="1"/>
    </xf>
    <xf numFmtId="0" fontId="19" fillId="5" borderId="3" xfId="0" applyFont="1" applyFill="1" applyBorder="1" applyAlignment="1" applyProtection="1">
      <alignment horizontal="center" vertical="center" wrapText="1"/>
    </xf>
    <xf numFmtId="0" fontId="10" fillId="0" borderId="3" xfId="0" applyFont="1" applyBorder="1" applyAlignment="1" applyProtection="1">
      <alignment horizontal="center" vertical="center" wrapText="1"/>
    </xf>
    <xf numFmtId="0" fontId="17" fillId="0" borderId="3" xfId="0" applyFont="1" applyBorder="1" applyAlignment="1" applyProtection="1">
      <alignment horizontal="center" vertical="center" wrapText="1"/>
    </xf>
    <xf numFmtId="0" fontId="11" fillId="0" borderId="3" xfId="0" applyFont="1" applyBorder="1" applyAlignment="1" applyProtection="1">
      <alignment horizontal="left" vertical="center" wrapText="1"/>
    </xf>
    <xf numFmtId="0" fontId="21" fillId="3" borderId="29" xfId="0" applyFont="1" applyFill="1" applyBorder="1" applyAlignment="1">
      <alignment horizontal="center" vertical="center"/>
    </xf>
    <xf numFmtId="0" fontId="21" fillId="3" borderId="30" xfId="0" applyFont="1" applyFill="1" applyBorder="1" applyAlignment="1">
      <alignment horizontal="center" vertical="center"/>
    </xf>
    <xf numFmtId="0" fontId="21" fillId="3" borderId="31" xfId="0" applyFont="1" applyFill="1" applyBorder="1" applyAlignment="1">
      <alignment horizontal="center" vertical="center"/>
    </xf>
    <xf numFmtId="0" fontId="20" fillId="2" borderId="9" xfId="0" applyFont="1" applyFill="1" applyBorder="1" applyAlignment="1">
      <alignment horizontal="right" vertical="center"/>
    </xf>
    <xf numFmtId="0" fontId="20" fillId="2" borderId="6" xfId="0" applyFont="1" applyFill="1" applyBorder="1" applyAlignment="1">
      <alignment horizontal="right" vertical="center"/>
    </xf>
    <xf numFmtId="0" fontId="20" fillId="2" borderId="4" xfId="0" applyFont="1" applyFill="1" applyBorder="1" applyAlignment="1">
      <alignment horizontal="right" vertical="center"/>
    </xf>
    <xf numFmtId="0" fontId="20" fillId="2" borderId="2" xfId="0" applyFont="1" applyFill="1" applyBorder="1" applyAlignment="1">
      <alignment horizontal="right" vertical="center"/>
    </xf>
    <xf numFmtId="0" fontId="20" fillId="2" borderId="14" xfId="0" applyFont="1" applyFill="1" applyBorder="1" applyAlignment="1">
      <alignment horizontal="center" vertical="center"/>
    </xf>
    <xf numFmtId="0" fontId="20" fillId="2" borderId="18" xfId="0" applyFont="1" applyFill="1" applyBorder="1" applyAlignment="1">
      <alignment horizontal="center" vertical="center"/>
    </xf>
    <xf numFmtId="0" fontId="20" fillId="2" borderId="15" xfId="0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 wrapText="1"/>
    </xf>
    <xf numFmtId="167" fontId="20" fillId="2" borderId="16" xfId="0" applyNumberFormat="1" applyFont="1" applyFill="1" applyBorder="1" applyAlignment="1">
      <alignment horizontal="center" vertical="center" wrapText="1"/>
    </xf>
    <xf numFmtId="167" fontId="20" fillId="2" borderId="13" xfId="0" applyNumberFormat="1" applyFont="1" applyFill="1" applyBorder="1" applyAlignment="1">
      <alignment horizontal="center" vertical="center" wrapText="1"/>
    </xf>
    <xf numFmtId="0" fontId="20" fillId="2" borderId="19" xfId="0" applyFont="1" applyFill="1" applyBorder="1" applyAlignment="1">
      <alignment horizontal="center" vertical="center"/>
    </xf>
    <xf numFmtId="0" fontId="20" fillId="2" borderId="21" xfId="0" applyFont="1" applyFill="1" applyBorder="1" applyAlignment="1">
      <alignment horizontal="center" vertical="center"/>
    </xf>
    <xf numFmtId="0" fontId="8" fillId="0" borderId="0" xfId="6" applyFont="1" applyBorder="1" applyAlignment="1">
      <alignment horizontal="center" vertical="center"/>
    </xf>
    <xf numFmtId="0" fontId="8" fillId="0" borderId="12" xfId="6" applyFont="1" applyBorder="1" applyAlignment="1">
      <alignment horizontal="center" vertical="center"/>
    </xf>
    <xf numFmtId="0" fontId="10" fillId="0" borderId="1" xfId="6" applyFont="1" applyFill="1" applyBorder="1" applyAlignment="1">
      <alignment horizontal="right"/>
    </xf>
    <xf numFmtId="0" fontId="10" fillId="0" borderId="4" xfId="6" applyFont="1" applyFill="1" applyBorder="1" applyAlignment="1">
      <alignment horizontal="right"/>
    </xf>
    <xf numFmtId="0" fontId="10" fillId="0" borderId="2" xfId="6" applyFont="1" applyFill="1" applyBorder="1" applyAlignment="1">
      <alignment horizontal="right"/>
    </xf>
    <xf numFmtId="0" fontId="10" fillId="4" borderId="1" xfId="6" applyFont="1" applyFill="1" applyBorder="1" applyAlignment="1">
      <alignment horizontal="center" vertical="center" wrapText="1"/>
    </xf>
    <xf numFmtId="0" fontId="10" fillId="4" borderId="4" xfId="6" applyFont="1" applyFill="1" applyBorder="1" applyAlignment="1">
      <alignment horizontal="center" vertical="center" wrapText="1"/>
    </xf>
    <xf numFmtId="0" fontId="10" fillId="4" borderId="2" xfId="6" applyFont="1" applyFill="1" applyBorder="1" applyAlignment="1">
      <alignment horizontal="center" vertical="center" wrapText="1"/>
    </xf>
    <xf numFmtId="0" fontId="10" fillId="0" borderId="10" xfId="6" applyFont="1" applyBorder="1" applyAlignment="1">
      <alignment horizontal="left" vertical="center" wrapText="1"/>
    </xf>
    <xf numFmtId="0" fontId="10" fillId="0" borderId="0" xfId="6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9" fillId="0" borderId="9" xfId="0" applyFont="1" applyBorder="1" applyAlignment="1">
      <alignment horizontal="left" vertical="center" wrapText="1"/>
    </xf>
    <xf numFmtId="0" fontId="21" fillId="3" borderId="36" xfId="0" applyFont="1" applyFill="1" applyBorder="1" applyAlignment="1">
      <alignment horizontal="center" vertical="center"/>
    </xf>
    <xf numFmtId="0" fontId="21" fillId="3" borderId="37" xfId="0" applyFont="1" applyFill="1" applyBorder="1" applyAlignment="1">
      <alignment horizontal="center" vertical="center"/>
    </xf>
    <xf numFmtId="0" fontId="21" fillId="3" borderId="38" xfId="0" applyFont="1" applyFill="1" applyBorder="1" applyAlignment="1">
      <alignment horizontal="center" vertical="center"/>
    </xf>
    <xf numFmtId="0" fontId="8" fillId="0" borderId="12" xfId="6" applyFont="1" applyBorder="1"/>
    <xf numFmtId="0" fontId="26" fillId="0" borderId="12" xfId="0" applyFont="1" applyBorder="1" applyAlignment="1">
      <alignment vertical="center" wrapText="1"/>
    </xf>
  </cellXfs>
  <cellStyles count="14">
    <cellStyle name="Moeda 2" xfId="11" xr:uid="{00000000-0005-0000-0000-000000000000}"/>
    <cellStyle name="Normal" xfId="0" builtinId="0"/>
    <cellStyle name="Normal 2" xfId="4" xr:uid="{00000000-0005-0000-0000-000002000000}"/>
    <cellStyle name="Normal 2 2" xfId="5" xr:uid="{00000000-0005-0000-0000-000003000000}"/>
    <cellStyle name="Normal 2 3" xfId="6" xr:uid="{00000000-0005-0000-0000-000004000000}"/>
    <cellStyle name="Normal 29 2" xfId="2" xr:uid="{00000000-0005-0000-0000-000005000000}"/>
    <cellStyle name="Normal 3" xfId="9" xr:uid="{00000000-0005-0000-0000-000006000000}"/>
    <cellStyle name="Normal 54" xfId="1" xr:uid="{00000000-0005-0000-0000-000007000000}"/>
    <cellStyle name="Porcentagem" xfId="3" builtinId="5"/>
    <cellStyle name="Vírgula" xfId="8" builtinId="3"/>
    <cellStyle name="Vírgula 2" xfId="7" xr:uid="{00000000-0005-0000-0000-00000A000000}"/>
    <cellStyle name="Vírgula 2 2" xfId="12" xr:uid="{00000000-0005-0000-0000-00000B000000}"/>
    <cellStyle name="Vírgula 3" xfId="10" xr:uid="{00000000-0005-0000-0000-00000C000000}"/>
    <cellStyle name="Vírgula 4" xfId="13" xr:uid="{00000000-0005-0000-0000-00000D000000}"/>
  </cellStyles>
  <dxfs count="0"/>
  <tableStyles count="0" defaultTableStyle="TableStyleMedium2" defaultPivotStyle="PivotStyleLight16"/>
  <colors>
    <mruColors>
      <color rgb="FFF0C2E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jpeg"/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2354580</xdr:colOff>
      <xdr:row>1</xdr:row>
      <xdr:rowOff>38100</xdr:rowOff>
    </xdr:from>
    <xdr:to>
      <xdr:col>1</xdr:col>
      <xdr:colOff>2879862</xdr:colOff>
      <xdr:row>3</xdr:row>
      <xdr:rowOff>134110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C8BE65EE-8A9C-4049-840B-08E0FF14F5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78480" y="228600"/>
          <a:ext cx="536712" cy="52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3162300</xdr:colOff>
      <xdr:row>0</xdr:row>
      <xdr:rowOff>106680</xdr:rowOff>
    </xdr:from>
    <xdr:to>
      <xdr:col>2</xdr:col>
      <xdr:colOff>3699012</xdr:colOff>
      <xdr:row>0</xdr:row>
      <xdr:rowOff>631315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12FB61FF-0D1E-4A7E-9618-A0C67B0887E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2440" y="106680"/>
          <a:ext cx="536712" cy="52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266700</xdr:colOff>
      <xdr:row>0</xdr:row>
      <xdr:rowOff>144780</xdr:rowOff>
    </xdr:from>
    <xdr:to>
      <xdr:col>4</xdr:col>
      <xdr:colOff>803412</xdr:colOff>
      <xdr:row>0</xdr:row>
      <xdr:rowOff>669415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E77C64-FDE4-4C84-A2AB-56A208870D1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31180" y="144780"/>
          <a:ext cx="536712" cy="52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16</xdr:row>
      <xdr:rowOff>108978</xdr:rowOff>
    </xdr:from>
    <xdr:to>
      <xdr:col>3</xdr:col>
      <xdr:colOff>1922462</xdr:colOff>
      <xdr:row>24</xdr:row>
      <xdr:rowOff>57150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8100" y="2814078"/>
          <a:ext cx="5305742" cy="1277862"/>
        </a:xfrm>
        <a:prstGeom prst="rect">
          <a:avLst/>
        </a:prstGeom>
      </xdr:spPr>
    </xdr:pic>
    <xdr:clientData/>
  </xdr:twoCellAnchor>
  <xdr:twoCellAnchor editAs="oneCell">
    <xdr:from>
      <xdr:col>0</xdr:col>
      <xdr:colOff>76201</xdr:colOff>
      <xdr:row>34</xdr:row>
      <xdr:rowOff>146808</xdr:rowOff>
    </xdr:from>
    <xdr:to>
      <xdr:col>3</xdr:col>
      <xdr:colOff>1866901</xdr:colOff>
      <xdr:row>42</xdr:row>
      <xdr:rowOff>173902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201" y="6037068"/>
          <a:ext cx="5212080" cy="1377739"/>
        </a:xfrm>
        <a:prstGeom prst="rect">
          <a:avLst/>
        </a:prstGeom>
      </xdr:spPr>
    </xdr:pic>
    <xdr:clientData/>
  </xdr:twoCellAnchor>
  <xdr:twoCellAnchor editAs="oneCell">
    <xdr:from>
      <xdr:col>2</xdr:col>
      <xdr:colOff>670560</xdr:colOff>
      <xdr:row>0</xdr:row>
      <xdr:rowOff>91440</xdr:rowOff>
    </xdr:from>
    <xdr:to>
      <xdr:col>3</xdr:col>
      <xdr:colOff>247152</xdr:colOff>
      <xdr:row>0</xdr:row>
      <xdr:rowOff>612265</xdr:rowOff>
    </xdr:to>
    <xdr:pic>
      <xdr:nvPicPr>
        <xdr:cNvPr id="4" name="Imagem 1">
          <a:extLst>
            <a:ext uri="{FF2B5EF4-FFF2-40B4-BE49-F238E27FC236}">
              <a16:creationId xmlns:a16="http://schemas.microsoft.com/office/drawing/2014/main" id="{358409AD-2B95-40AB-81D0-49CCAB8FCE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31820" y="91440"/>
          <a:ext cx="536712" cy="520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
<Relationships xmlns="http://schemas.openxmlformats.org/package/2006/relationships"><Relationship Id="rId1" Type="http://schemas.openxmlformats.org/officeDocument/2006/relationships/externalLinkPath" Target="about:blank" TargetMode="External"/></Relationships>
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PONT"/>
      <sheetName val="RESUMO"/>
      <sheetName val="ACA - 01"/>
      <sheetName val="ACA - 02"/>
      <sheetName val="ACA - 03"/>
      <sheetName val="ACA - 04"/>
      <sheetName val="ACA - 04b"/>
      <sheetName val="ACA - 05"/>
      <sheetName val="ACA - 06"/>
      <sheetName val="ACA - 07"/>
      <sheetName val="ACA - 08"/>
      <sheetName val="ACA - 08b"/>
      <sheetName val="ACA - 09"/>
      <sheetName val="sheet1"/>
    </sheetNames>
    <sheetDataSet>
      <sheetData sheetId="0">
        <row r="5">
          <cell r="B5" t="str">
            <v>CÓDIGO</v>
          </cell>
          <cell r="C5" t="str">
            <v>ITEM</v>
          </cell>
          <cell r="D5" t="str">
            <v>DESCRIÇÃO DO INSUMO</v>
          </cell>
          <cell r="E5" t="str">
            <v>UNID.</v>
          </cell>
          <cell r="F5" t="str">
            <v>PÇO. UNIT.</v>
          </cell>
          <cell r="G5" t="str">
            <v>QTDE. CONTRATO</v>
          </cell>
        </row>
        <row r="6">
          <cell r="B6" t="str">
            <v>AD05050100</v>
          </cell>
          <cell r="C6">
            <v>1</v>
          </cell>
          <cell r="D6" t="str">
            <v>Ensaio de andensamento edométrico em solo.</v>
          </cell>
          <cell r="E6" t="str">
            <v>un</v>
          </cell>
          <cell r="F6">
            <v>509.17</v>
          </cell>
          <cell r="G6">
            <v>44</v>
          </cell>
        </row>
        <row r="7">
          <cell r="B7" t="str">
            <v>AD05050200</v>
          </cell>
          <cell r="C7">
            <v>2</v>
          </cell>
          <cell r="D7" t="str">
            <v>Ensaio de laboratorio da Densidade Real.</v>
          </cell>
          <cell r="E7" t="str">
            <v>un</v>
          </cell>
          <cell r="F7">
            <v>56.78</v>
          </cell>
          <cell r="G7">
            <v>29</v>
          </cell>
        </row>
        <row r="8">
          <cell r="B8" t="str">
            <v>AD05050250</v>
          </cell>
          <cell r="C8">
            <v>3</v>
          </cell>
          <cell r="D8" t="str">
            <v>Ensaio em laboratorio do Limite de Liquidez.</v>
          </cell>
          <cell r="E8" t="str">
            <v>un</v>
          </cell>
          <cell r="F8">
            <v>41.29</v>
          </cell>
          <cell r="G8">
            <v>14</v>
          </cell>
        </row>
        <row r="9">
          <cell r="B9" t="str">
            <v>AD05050300</v>
          </cell>
          <cell r="C9">
            <v>4</v>
          </cell>
          <cell r="D9" t="str">
            <v xml:space="preserve">Ensaio em laboratório do limite de plasticidade. </v>
          </cell>
          <cell r="E9" t="str">
            <v>un</v>
          </cell>
          <cell r="F9">
            <v>41.29</v>
          </cell>
          <cell r="G9">
            <v>14</v>
          </cell>
        </row>
        <row r="10">
          <cell r="B10" t="str">
            <v>AD05050350</v>
          </cell>
          <cell r="C10">
            <v>5</v>
          </cell>
          <cell r="D10" t="str">
            <v>Ensaio em laboratório, do Peso Especifico.</v>
          </cell>
          <cell r="E10" t="str">
            <v>un</v>
          </cell>
          <cell r="F10">
            <v>22.86</v>
          </cell>
          <cell r="G10">
            <v>29</v>
          </cell>
        </row>
        <row r="11">
          <cell r="B11" t="str">
            <v>AD05050450</v>
          </cell>
          <cell r="C11">
            <v>6</v>
          </cell>
          <cell r="D11" t="str">
            <v>Ensaio Índice de Suporte Califórnia - Proctor Normal.</v>
          </cell>
          <cell r="E11" t="str">
            <v>un</v>
          </cell>
          <cell r="F11">
            <v>414.42</v>
          </cell>
          <cell r="G11">
            <v>43</v>
          </cell>
        </row>
        <row r="12">
          <cell r="B12" t="str">
            <v>AD05050700</v>
          </cell>
          <cell r="C12">
            <v>7</v>
          </cell>
          <cell r="D12" t="str">
            <v>Sondagem manual com pa e picareta por metro.</v>
          </cell>
          <cell r="E12" t="str">
            <v>m</v>
          </cell>
          <cell r="F12">
            <v>56.78</v>
          </cell>
          <cell r="G12">
            <v>280</v>
          </cell>
        </row>
        <row r="13">
          <cell r="B13" t="str">
            <v>AD20050050</v>
          </cell>
          <cell r="C13">
            <v>8</v>
          </cell>
          <cell r="D13" t="str">
            <v>Barracão de obra com paredes de madeira.</v>
          </cell>
          <cell r="E13" t="str">
            <v>m2</v>
          </cell>
          <cell r="F13">
            <v>141.75</v>
          </cell>
          <cell r="G13">
            <v>250</v>
          </cell>
        </row>
        <row r="14">
          <cell r="B14" t="str">
            <v>AD20050300</v>
          </cell>
          <cell r="C14">
            <v>9</v>
          </cell>
          <cell r="D14" t="str">
            <v>Tapume de vedação ou proteção.</v>
          </cell>
          <cell r="E14" t="str">
            <v>m2</v>
          </cell>
          <cell r="F14">
            <v>19.16</v>
          </cell>
          <cell r="G14">
            <v>24000</v>
          </cell>
        </row>
        <row r="15">
          <cell r="B15" t="str">
            <v>AD20200050</v>
          </cell>
          <cell r="C15">
            <v>10</v>
          </cell>
          <cell r="D15" t="str">
            <v>Instalação e ligação provisórias de energia.</v>
          </cell>
          <cell r="E15" t="str">
            <v>un</v>
          </cell>
          <cell r="F15">
            <v>595.94000000000005</v>
          </cell>
          <cell r="G15">
            <v>2</v>
          </cell>
        </row>
        <row r="16">
          <cell r="B16" t="str">
            <v xml:space="preserve">AD40050056 </v>
          </cell>
          <cell r="C16">
            <v>11</v>
          </cell>
          <cell r="D16" t="str">
            <v xml:space="preserve">Almoxarife(inclusive encargos sociais). </v>
          </cell>
          <cell r="E16" t="str">
            <v>h</v>
          </cell>
          <cell r="F16">
            <v>6.48</v>
          </cell>
          <cell r="G16">
            <v>1480</v>
          </cell>
        </row>
        <row r="17">
          <cell r="B17" t="str">
            <v>AD40050068</v>
          </cell>
          <cell r="C17">
            <v>12</v>
          </cell>
          <cell r="D17" t="str">
            <v>Apontador(inclusive encargos sociais).</v>
          </cell>
          <cell r="E17" t="str">
            <v>h</v>
          </cell>
          <cell r="F17">
            <v>6.48</v>
          </cell>
          <cell r="G17">
            <v>1480</v>
          </cell>
        </row>
        <row r="18">
          <cell r="B18" t="str">
            <v>AD40050074</v>
          </cell>
          <cell r="C18">
            <v>13</v>
          </cell>
          <cell r="D18" t="str">
            <v>Auxiliar de almoxarife(inclusive encargos sociais).</v>
          </cell>
          <cell r="E18" t="str">
            <v>h</v>
          </cell>
          <cell r="F18">
            <v>4.41</v>
          </cell>
          <cell r="G18">
            <v>1480</v>
          </cell>
        </row>
        <row r="19">
          <cell r="B19" t="str">
            <v>AD40050080</v>
          </cell>
          <cell r="C19">
            <v>14</v>
          </cell>
          <cell r="D19" t="str">
            <v>Auxiliar de escritório(inclusive encargos sociais).</v>
          </cell>
          <cell r="E19" t="str">
            <v>h</v>
          </cell>
          <cell r="F19">
            <v>5.32</v>
          </cell>
          <cell r="G19">
            <v>1480</v>
          </cell>
        </row>
        <row r="20">
          <cell r="B20" t="str">
            <v>AD40050086</v>
          </cell>
          <cell r="C20">
            <v>15</v>
          </cell>
          <cell r="D20" t="str">
            <v>Auxiliar técnico(inclusive encargos sociais).</v>
          </cell>
          <cell r="E20" t="str">
            <v>h</v>
          </cell>
          <cell r="F20">
            <v>8.1</v>
          </cell>
          <cell r="G20">
            <v>1480</v>
          </cell>
        </row>
        <row r="21">
          <cell r="B21" t="str">
            <v>AD40050092</v>
          </cell>
          <cell r="C21">
            <v>16</v>
          </cell>
          <cell r="D21" t="str">
            <v xml:space="preserve">Auxiliar de topografia(inclusive encargos sociais).     </v>
          </cell>
          <cell r="E21" t="str">
            <v>h</v>
          </cell>
          <cell r="F21">
            <v>4.5</v>
          </cell>
          <cell r="G21">
            <v>1480</v>
          </cell>
        </row>
        <row r="22">
          <cell r="B22" t="str">
            <v>AD40050098</v>
          </cell>
          <cell r="C22">
            <v>17</v>
          </cell>
          <cell r="D22" t="str">
            <v xml:space="preserve">Chefe de escritório(inclusive encargos sociais). </v>
          </cell>
          <cell r="E22" t="str">
            <v>h</v>
          </cell>
          <cell r="F22">
            <v>13.02</v>
          </cell>
          <cell r="G22">
            <v>1480</v>
          </cell>
        </row>
        <row r="23">
          <cell r="B23" t="str">
            <v>AD40050116</v>
          </cell>
          <cell r="C23">
            <v>18</v>
          </cell>
          <cell r="D23" t="str">
            <v>Encarregado(inclusive encargos sociais).</v>
          </cell>
          <cell r="E23" t="str">
            <v>h</v>
          </cell>
          <cell r="F23">
            <v>8.3699999999999992</v>
          </cell>
          <cell r="G23">
            <v>2960</v>
          </cell>
        </row>
        <row r="24">
          <cell r="B24" t="str">
            <v xml:space="preserve"> AD40050122</v>
          </cell>
          <cell r="C24">
            <v>19</v>
          </cell>
          <cell r="D24" t="str">
            <v>Engenheiro ou arquiteto jr(inclusive encargos sociais).</v>
          </cell>
          <cell r="E24" t="str">
            <v>h</v>
          </cell>
          <cell r="F24">
            <v>21.39</v>
          </cell>
          <cell r="G24">
            <v>1480</v>
          </cell>
        </row>
        <row r="25">
          <cell r="B25" t="str">
            <v>AD40050134</v>
          </cell>
          <cell r="C25">
            <v>20</v>
          </cell>
          <cell r="D25" t="str">
            <v xml:space="preserve">Engenheiro sênior(inclusive encargos sociais).  </v>
          </cell>
          <cell r="E25" t="str">
            <v>h</v>
          </cell>
          <cell r="F25">
            <v>54.35</v>
          </cell>
          <cell r="G25">
            <v>1110</v>
          </cell>
        </row>
        <row r="26">
          <cell r="B26" t="str">
            <v>AD40050146</v>
          </cell>
          <cell r="C26">
            <v>21</v>
          </cell>
          <cell r="D26" t="str">
            <v xml:space="preserve">Estagiário(inclusive encargos sociais).  </v>
          </cell>
          <cell r="E26" t="str">
            <v>h</v>
          </cell>
          <cell r="F26">
            <v>2.76</v>
          </cell>
          <cell r="G26">
            <v>2960</v>
          </cell>
        </row>
        <row r="27">
          <cell r="B27" t="str">
            <v>AD40050188</v>
          </cell>
          <cell r="C27">
            <v>22</v>
          </cell>
          <cell r="D27" t="str">
            <v>Secretaria(inclusive encargos sociais).</v>
          </cell>
          <cell r="E27" t="str">
            <v>h</v>
          </cell>
          <cell r="F27">
            <v>9.24</v>
          </cell>
          <cell r="G27">
            <v>1480</v>
          </cell>
        </row>
        <row r="28">
          <cell r="B28" t="str">
            <v>AD40050200</v>
          </cell>
          <cell r="C28">
            <v>23</v>
          </cell>
          <cell r="D28" t="str">
            <v xml:space="preserve">Supervisor de trafego(inclusive encargos sociais).    </v>
          </cell>
          <cell r="E28" t="str">
            <v>h</v>
          </cell>
          <cell r="F28">
            <v>29.17</v>
          </cell>
          <cell r="G28">
            <v>2960</v>
          </cell>
        </row>
        <row r="29">
          <cell r="B29" t="str">
            <v>AD40050212</v>
          </cell>
          <cell r="C29">
            <v>24</v>
          </cell>
          <cell r="D29" t="str">
            <v xml:space="preserve">Topógrafo A(inclusive encargos sociais).  </v>
          </cell>
          <cell r="E29" t="str">
            <v>h</v>
          </cell>
          <cell r="F29">
            <v>13.78</v>
          </cell>
          <cell r="G29">
            <v>740</v>
          </cell>
        </row>
        <row r="30">
          <cell r="B30" t="str">
            <v>AD40050218</v>
          </cell>
          <cell r="C30">
            <v>25</v>
          </cell>
          <cell r="D30" t="str">
            <v>Vigia(inclusive encargos sociais).</v>
          </cell>
          <cell r="E30" t="str">
            <v>h</v>
          </cell>
          <cell r="F30">
            <v>4.63</v>
          </cell>
          <cell r="G30">
            <v>2960</v>
          </cell>
        </row>
        <row r="31">
          <cell r="B31" t="str">
            <v xml:space="preserve"> AD10050050</v>
          </cell>
          <cell r="C31">
            <v>26</v>
          </cell>
          <cell r="D31" t="str">
            <v>Marcação de obra sem instrumento topográfico.</v>
          </cell>
          <cell r="E31" t="str">
            <v>m2</v>
          </cell>
          <cell r="F31">
            <v>0.95</v>
          </cell>
          <cell r="G31">
            <v>400</v>
          </cell>
        </row>
        <row r="32">
          <cell r="B32" t="str">
            <v>AD10100100</v>
          </cell>
          <cell r="C32">
            <v>27</v>
          </cell>
          <cell r="D32" t="str">
            <v>Locação de obra com aparelho topográfico.</v>
          </cell>
          <cell r="E32" t="str">
            <v>m</v>
          </cell>
          <cell r="F32">
            <v>6.75</v>
          </cell>
          <cell r="G32">
            <v>410</v>
          </cell>
        </row>
        <row r="33">
          <cell r="B33" t="str">
            <v>AD15150750</v>
          </cell>
          <cell r="C33">
            <v>28</v>
          </cell>
          <cell r="D33" t="str">
            <v>Veiculo motor 1.0 a gasolina sem motorista.</v>
          </cell>
          <cell r="E33" t="str">
            <v>mês</v>
          </cell>
          <cell r="F33">
            <v>1269.6600000000001</v>
          </cell>
          <cell r="G33">
            <v>8</v>
          </cell>
        </row>
        <row r="34">
          <cell r="B34" t="str">
            <v>AD20250050</v>
          </cell>
          <cell r="C34">
            <v>29</v>
          </cell>
          <cell r="D34" t="str">
            <v>Barragem de bloqueio, reaproveitamento 40 vezes.</v>
          </cell>
          <cell r="E34" t="str">
            <v>m</v>
          </cell>
          <cell r="F34">
            <v>0.98</v>
          </cell>
          <cell r="G34">
            <v>970</v>
          </cell>
        </row>
        <row r="35">
          <cell r="B35" t="str">
            <v>AD20250100</v>
          </cell>
          <cell r="C35">
            <v>30</v>
          </cell>
          <cell r="D35" t="str">
            <v>Barragem de bloqueio de obra, colocação e retirada.</v>
          </cell>
          <cell r="E35" t="str">
            <v>m</v>
          </cell>
          <cell r="F35">
            <v>3.26</v>
          </cell>
          <cell r="G35">
            <v>4200</v>
          </cell>
        </row>
        <row r="36">
          <cell r="B36" t="str">
            <v>AD20250200</v>
          </cell>
          <cell r="C36">
            <v>31</v>
          </cell>
          <cell r="D36" t="str">
            <v>Placa de sinalização para obra de via publica.</v>
          </cell>
          <cell r="E36" t="str">
            <v>un</v>
          </cell>
          <cell r="F36">
            <v>37.67</v>
          </cell>
          <cell r="G36">
            <v>43</v>
          </cell>
        </row>
        <row r="37">
          <cell r="B37" t="str">
            <v>AD20250250</v>
          </cell>
          <cell r="C37">
            <v>32</v>
          </cell>
          <cell r="D37" t="str">
            <v>Placa de sinalização para obra, colocação e retirada.</v>
          </cell>
          <cell r="E37" t="str">
            <v>un</v>
          </cell>
          <cell r="F37">
            <v>0.89</v>
          </cell>
          <cell r="G37">
            <v>173</v>
          </cell>
        </row>
        <row r="38">
          <cell r="B38" t="str">
            <v>AD20250300</v>
          </cell>
          <cell r="C38">
            <v>33</v>
          </cell>
          <cell r="D38" t="str">
            <v>Placa de identificação de obra publica.</v>
          </cell>
          <cell r="E38" t="str">
            <v>m2</v>
          </cell>
          <cell r="F38">
            <v>166.66</v>
          </cell>
          <cell r="G38">
            <v>22.4</v>
          </cell>
        </row>
        <row r="39">
          <cell r="B39" t="str">
            <v>AD25050050</v>
          </cell>
          <cell r="C39">
            <v>34</v>
          </cell>
          <cell r="D39" t="str">
            <v>Aluguel de balizador vaga-lume.</v>
          </cell>
          <cell r="E39" t="str">
            <v>mês</v>
          </cell>
          <cell r="F39">
            <v>86.83</v>
          </cell>
          <cell r="G39">
            <v>960</v>
          </cell>
        </row>
        <row r="40">
          <cell r="B40" t="str">
            <v xml:space="preserve">AD25050200/  </v>
          </cell>
          <cell r="C40">
            <v>35</v>
          </cell>
          <cell r="D40" t="str">
            <v>Aluguel de cavalete plástico universa.</v>
          </cell>
          <cell r="E40" t="str">
            <v>un.mês</v>
          </cell>
          <cell r="F40">
            <v>86.83</v>
          </cell>
          <cell r="G40">
            <v>600</v>
          </cell>
        </row>
        <row r="41">
          <cell r="B41" t="str">
            <v>AD25050250</v>
          </cell>
          <cell r="C41">
            <v>36</v>
          </cell>
          <cell r="D41" t="str">
            <v>Aluguel de cone canalizador empinhavel T-Topde.</v>
          </cell>
          <cell r="E41" t="str">
            <v>un.mês</v>
          </cell>
          <cell r="F41">
            <v>32.29</v>
          </cell>
          <cell r="G41">
            <v>600</v>
          </cell>
        </row>
        <row r="42">
          <cell r="B42" t="str">
            <v>AD35150050A</v>
          </cell>
          <cell r="C42">
            <v>37</v>
          </cell>
          <cell r="D42" t="str">
            <v>Controle tecnológico de obras em concreto armado.</v>
          </cell>
          <cell r="E42" t="str">
            <v>m3</v>
          </cell>
          <cell r="F42">
            <v>12.32</v>
          </cell>
          <cell r="G42">
            <v>382</v>
          </cell>
        </row>
        <row r="43">
          <cell r="B43" t="str">
            <v xml:space="preserve">SE25100100A  </v>
          </cell>
          <cell r="C43">
            <v>38</v>
          </cell>
          <cell r="D43" t="str">
            <v>Projeto executivo para urbanização/reurbanização.</v>
          </cell>
          <cell r="E43" t="str">
            <v>há</v>
          </cell>
          <cell r="F43">
            <v>34610.160000000003</v>
          </cell>
          <cell r="G43">
            <v>5.18</v>
          </cell>
        </row>
        <row r="44">
          <cell r="B44" t="str">
            <v>SE20100050</v>
          </cell>
          <cell r="C44">
            <v>39</v>
          </cell>
          <cell r="D44" t="str">
            <v>Lançamento de linha poligonal básica.</v>
          </cell>
          <cell r="E44" t="str">
            <v>Km</v>
          </cell>
          <cell r="F44">
            <v>159.44</v>
          </cell>
          <cell r="G44">
            <v>1</v>
          </cell>
        </row>
        <row r="45">
          <cell r="B45" t="str">
            <v>SE20102500A</v>
          </cell>
          <cell r="C45">
            <v>40</v>
          </cell>
          <cell r="D45" t="str">
            <v>Nivelamento de eixo de logradouro.</v>
          </cell>
          <cell r="E45" t="str">
            <v>Km</v>
          </cell>
          <cell r="F45">
            <v>74.489999999999995</v>
          </cell>
          <cell r="G45">
            <v>1</v>
          </cell>
        </row>
        <row r="46">
          <cell r="B46" t="str">
            <v>SE20150050</v>
          </cell>
          <cell r="C46">
            <v>41</v>
          </cell>
          <cell r="D46" t="str">
            <v>Levantamento fotográfico de aspecto de área urbana.</v>
          </cell>
          <cell r="E46" t="str">
            <v>un</v>
          </cell>
          <cell r="F46">
            <v>1.8</v>
          </cell>
          <cell r="G46">
            <v>259</v>
          </cell>
        </row>
        <row r="47">
          <cell r="B47" t="str">
            <v>SE20150250</v>
          </cell>
          <cell r="C47">
            <v>42</v>
          </cell>
          <cell r="D47" t="str">
            <v>Levantamento fotográfico aéreo vertical de área urbana.</v>
          </cell>
          <cell r="E47" t="str">
            <v>conj</v>
          </cell>
          <cell r="F47">
            <v>8267.76</v>
          </cell>
          <cell r="G47">
            <v>1</v>
          </cell>
        </row>
        <row r="48">
          <cell r="B48" t="str">
            <v>SE20101600</v>
          </cell>
          <cell r="C48">
            <v>43</v>
          </cell>
          <cell r="D48" t="str">
            <v>Levantamento cadastral das profundidades de tubos.</v>
          </cell>
          <cell r="E48" t="str">
            <v>un</v>
          </cell>
          <cell r="F48">
            <v>23.05</v>
          </cell>
          <cell r="G48">
            <v>137</v>
          </cell>
        </row>
        <row r="49">
          <cell r="B49" t="str">
            <v>SE30050100</v>
          </cell>
          <cell r="C49">
            <v>44</v>
          </cell>
          <cell r="D49" t="str">
            <v>Determinação da deformação com Viga Benkelmann.</v>
          </cell>
          <cell r="E49" t="str">
            <v>un</v>
          </cell>
          <cell r="F49">
            <v>53.9</v>
          </cell>
          <cell r="G49">
            <v>144</v>
          </cell>
        </row>
        <row r="50">
          <cell r="B50" t="str">
            <v>CE05100110</v>
          </cell>
          <cell r="C50">
            <v>45</v>
          </cell>
          <cell r="D50" t="str">
            <v>Consultor de serviços técnicos especializados.</v>
          </cell>
          <cell r="E50" t="str">
            <v>h</v>
          </cell>
          <cell r="F50">
            <v>89.23</v>
          </cell>
          <cell r="G50">
            <v>726</v>
          </cell>
        </row>
        <row r="51">
          <cell r="B51" t="str">
            <v>CO05050500</v>
          </cell>
          <cell r="C51">
            <v>46</v>
          </cell>
          <cell r="D51" t="str">
            <v>Plataforma ou passarela de Pinho.</v>
          </cell>
          <cell r="E51" t="str">
            <v>m2</v>
          </cell>
          <cell r="F51">
            <v>2.31</v>
          </cell>
          <cell r="G51">
            <v>187</v>
          </cell>
        </row>
        <row r="52">
          <cell r="B52" t="str">
            <v>CO05100050</v>
          </cell>
          <cell r="C52">
            <v>47</v>
          </cell>
          <cell r="D52" t="str">
            <v>Aluguel de andaime tubular sobre sapatas fixas.</v>
          </cell>
          <cell r="E52" t="str">
            <v>m2.mês</v>
          </cell>
          <cell r="F52">
            <v>2.2000000000000002</v>
          </cell>
          <cell r="G52">
            <v>2100</v>
          </cell>
        </row>
        <row r="53">
          <cell r="B53" t="str">
            <v>CO05150100</v>
          </cell>
          <cell r="C53">
            <v>48</v>
          </cell>
          <cell r="D53" t="str">
            <v>Montagem e desmontagem de andaime tubular.</v>
          </cell>
          <cell r="E53" t="str">
            <v>m2</v>
          </cell>
          <cell r="F53">
            <v>1.77</v>
          </cell>
          <cell r="G53">
            <v>350</v>
          </cell>
        </row>
        <row r="54">
          <cell r="B54" t="str">
            <v>CO05150300</v>
          </cell>
          <cell r="C54">
            <v>49</v>
          </cell>
          <cell r="D54" t="str">
            <v>Movimentação vertical ou horizontal de plataforma.</v>
          </cell>
          <cell r="E54" t="str">
            <v>m2</v>
          </cell>
          <cell r="F54">
            <v>0.14000000000000001</v>
          </cell>
          <cell r="G54">
            <v>350</v>
          </cell>
        </row>
        <row r="55">
          <cell r="B55" t="str">
            <v>MT05300100</v>
          </cell>
          <cell r="C55">
            <v>50</v>
          </cell>
          <cell r="D55" t="str">
            <v>Escavação manual em material de 1a categoria.</v>
          </cell>
          <cell r="E55" t="str">
            <v>m3</v>
          </cell>
          <cell r="F55">
            <v>12.4</v>
          </cell>
          <cell r="G55">
            <v>10700</v>
          </cell>
        </row>
        <row r="56">
          <cell r="B56" t="str">
            <v>MT10050050</v>
          </cell>
          <cell r="C56">
            <v>51</v>
          </cell>
          <cell r="D56" t="str">
            <v xml:space="preserve">Escavação mecânica, utilizando Retro-Escavadeira. </v>
          </cell>
          <cell r="E56" t="str">
            <v>m3</v>
          </cell>
          <cell r="F56">
            <v>2.77</v>
          </cell>
          <cell r="G56">
            <v>36800</v>
          </cell>
        </row>
        <row r="57">
          <cell r="B57" t="str">
            <v>MT10100050</v>
          </cell>
          <cell r="C57">
            <v>52</v>
          </cell>
          <cell r="D57" t="str">
            <v>Escavação mecânica, utilizando Escavadeira.</v>
          </cell>
          <cell r="E57" t="str">
            <v>m3</v>
          </cell>
          <cell r="F57">
            <v>0.96</v>
          </cell>
          <cell r="G57">
            <v>7300</v>
          </cell>
        </row>
        <row r="58">
          <cell r="B58" t="str">
            <v>MT15050250</v>
          </cell>
          <cell r="C58">
            <v>53</v>
          </cell>
          <cell r="D58" t="str">
            <v xml:space="preserve">Reaterro de vala com material de boa qualidade. </v>
          </cell>
          <cell r="E58" t="str">
            <v>m3</v>
          </cell>
          <cell r="F58">
            <v>9.3000000000000007</v>
          </cell>
          <cell r="G58">
            <v>13700</v>
          </cell>
        </row>
        <row r="59">
          <cell r="B59" t="str">
            <v>MT15050300</v>
          </cell>
          <cell r="C59">
            <v>54</v>
          </cell>
          <cell r="D59" t="str">
            <v>Reaterro de vala, com po-de-pedra.</v>
          </cell>
          <cell r="E59" t="str">
            <v>m3</v>
          </cell>
          <cell r="F59">
            <v>36.18</v>
          </cell>
          <cell r="G59">
            <v>19600</v>
          </cell>
        </row>
        <row r="60">
          <cell r="B60" t="str">
            <v>MT05250050</v>
          </cell>
          <cell r="C60">
            <v>55</v>
          </cell>
          <cell r="D60" t="str">
            <v>Desmonte manual de bloco de 3a categoria.</v>
          </cell>
          <cell r="E60" t="str">
            <v>m3</v>
          </cell>
          <cell r="F60">
            <v>32.14</v>
          </cell>
          <cell r="G60">
            <v>7050</v>
          </cell>
        </row>
        <row r="61">
          <cell r="B61" t="str">
            <v>MT05450050</v>
          </cell>
          <cell r="C61">
            <v>56</v>
          </cell>
          <cell r="D61" t="str">
            <v>Desmonte a fogo de bloco de material de 3a categoria.</v>
          </cell>
          <cell r="E61" t="str">
            <v>m3</v>
          </cell>
          <cell r="F61">
            <v>66.56</v>
          </cell>
          <cell r="G61">
            <v>8545</v>
          </cell>
        </row>
        <row r="62">
          <cell r="B62" t="str">
            <v>MT15150050</v>
          </cell>
          <cell r="C62">
            <v>57</v>
          </cell>
          <cell r="D62" t="str">
            <v>Preparo de solo ate 30cm de profundidade.</v>
          </cell>
          <cell r="E62" t="str">
            <v>m2</v>
          </cell>
          <cell r="F62">
            <v>5.46</v>
          </cell>
          <cell r="G62">
            <v>17842</v>
          </cell>
        </row>
        <row r="63">
          <cell r="B63" t="str">
            <v>MT20050050</v>
          </cell>
          <cell r="C63">
            <v>58</v>
          </cell>
          <cell r="D63" t="str">
            <v>Espalhamento de material de 1a categoria.</v>
          </cell>
          <cell r="E63" t="str">
            <v>m3</v>
          </cell>
          <cell r="F63">
            <v>0.24</v>
          </cell>
          <cell r="G63">
            <v>70776</v>
          </cell>
        </row>
        <row r="64">
          <cell r="B64" t="str">
            <v>TC05050350</v>
          </cell>
          <cell r="C64">
            <v>59</v>
          </cell>
          <cell r="D64" t="str">
            <v>Transporte de carga de qualquer natureza.</v>
          </cell>
          <cell r="E64" t="str">
            <v>t.Km</v>
          </cell>
          <cell r="F64">
            <v>0.39</v>
          </cell>
          <cell r="G64">
            <v>1880000</v>
          </cell>
        </row>
        <row r="65">
          <cell r="B65" t="str">
            <v>TC10050150</v>
          </cell>
          <cell r="C65">
            <v>60</v>
          </cell>
          <cell r="D65" t="str">
            <v>Carga manual e descarga mecânica.</v>
          </cell>
          <cell r="E65" t="str">
            <v>t</v>
          </cell>
          <cell r="F65">
            <v>7.38</v>
          </cell>
          <cell r="G65">
            <v>47000</v>
          </cell>
        </row>
        <row r="66">
          <cell r="B66" t="str">
            <v>EQ05050100A</v>
          </cell>
          <cell r="C66">
            <v>61</v>
          </cell>
          <cell r="D66" t="str">
            <v xml:space="preserve">Caminhão basculante. Custo horário produtivo.     </v>
          </cell>
          <cell r="E66" t="str">
            <v>h</v>
          </cell>
          <cell r="F66">
            <v>45.34</v>
          </cell>
          <cell r="G66">
            <v>2446</v>
          </cell>
        </row>
        <row r="67">
          <cell r="B67" t="str">
            <v>EQ05050103A</v>
          </cell>
          <cell r="C67">
            <v>62</v>
          </cell>
          <cell r="D67" t="str">
            <v>Caminhão basculante. Custo horário improdutivo.</v>
          </cell>
          <cell r="E67" t="str">
            <v>h</v>
          </cell>
          <cell r="F67">
            <v>25.39</v>
          </cell>
          <cell r="G67">
            <v>432</v>
          </cell>
        </row>
        <row r="68">
          <cell r="B68" t="str">
            <v>EQ05050300</v>
          </cell>
          <cell r="C68">
            <v>63</v>
          </cell>
          <cell r="D68" t="str">
            <v>Caminhão com Carroceria Fixa. Aluguel produtivo.</v>
          </cell>
          <cell r="E68" t="str">
            <v>h</v>
          </cell>
          <cell r="F68">
            <v>32.28</v>
          </cell>
          <cell r="G68">
            <v>1957</v>
          </cell>
        </row>
        <row r="69">
          <cell r="B69" t="str">
            <v>EQ05050306</v>
          </cell>
          <cell r="C69">
            <v>64</v>
          </cell>
          <cell r="D69" t="str">
            <v>Caminhão com Carroceria Fixa. Aluguel improdutivo.</v>
          </cell>
          <cell r="E69" t="str">
            <v>h</v>
          </cell>
          <cell r="F69">
            <v>8.5399999999999991</v>
          </cell>
          <cell r="G69">
            <v>346</v>
          </cell>
        </row>
        <row r="70">
          <cell r="B70" t="str">
            <v>EQ05050415</v>
          </cell>
          <cell r="C70">
            <v>65</v>
          </cell>
          <cell r="D70" t="str">
            <v xml:space="preserve">Caminhão Carroceria Fixa F-12000 Munck produtivo.               </v>
          </cell>
          <cell r="E70" t="str">
            <v>h</v>
          </cell>
          <cell r="F70">
            <v>53.72</v>
          </cell>
          <cell r="G70">
            <v>3453</v>
          </cell>
        </row>
        <row r="71">
          <cell r="B71" t="str">
            <v>EQ15050450</v>
          </cell>
          <cell r="C71">
            <v>66</v>
          </cell>
          <cell r="D71" t="str">
            <v xml:space="preserve">Pa-carregadeira(Carregador frontal). Custo produtivo.  </v>
          </cell>
          <cell r="E71" t="str">
            <v>h</v>
          </cell>
          <cell r="F71">
            <v>68.34</v>
          </cell>
          <cell r="G71">
            <v>1345</v>
          </cell>
        </row>
        <row r="72">
          <cell r="B72" t="str">
            <v>EQ15050453</v>
          </cell>
          <cell r="C72">
            <v>67</v>
          </cell>
          <cell r="D72" t="str">
            <v>Pa-carregadeira(Carregador Frontal).Custo improdutivo.</v>
          </cell>
          <cell r="E72" t="str">
            <v>h</v>
          </cell>
          <cell r="F72">
            <v>31.05</v>
          </cell>
          <cell r="G72">
            <v>237</v>
          </cell>
        </row>
        <row r="73">
          <cell r="B73" t="str">
            <v>EQ15050500</v>
          </cell>
          <cell r="C73">
            <v>68</v>
          </cell>
          <cell r="D73" t="str">
            <v xml:space="preserve">Retro-Escavadeira/carregadeira. Custo produtivo. </v>
          </cell>
          <cell r="E73" t="str">
            <v>h</v>
          </cell>
          <cell r="F73">
            <v>45.49</v>
          </cell>
          <cell r="G73">
            <v>1439</v>
          </cell>
        </row>
        <row r="74">
          <cell r="B74" t="str">
            <v>EQ30050200</v>
          </cell>
          <cell r="C74">
            <v>69</v>
          </cell>
          <cell r="D74" t="str">
            <v>Betoneira com capacidade de 580l, Aluguel produtivo.</v>
          </cell>
          <cell r="E74" t="str">
            <v>h</v>
          </cell>
          <cell r="F74">
            <v>4.71</v>
          </cell>
          <cell r="G74">
            <v>2041</v>
          </cell>
        </row>
        <row r="75">
          <cell r="B75" t="str">
            <v>EQ30050206</v>
          </cell>
          <cell r="C75">
            <v>70</v>
          </cell>
          <cell r="D75" t="str">
            <v>Betoneira com capacidade de 580l Aluguel improdutivo.</v>
          </cell>
          <cell r="E75" t="str">
            <v>h</v>
          </cell>
          <cell r="F75">
            <v>1.56</v>
          </cell>
          <cell r="G75">
            <v>216</v>
          </cell>
        </row>
        <row r="76">
          <cell r="B76" t="str">
            <v>EQ15050550</v>
          </cell>
          <cell r="C76">
            <v>71</v>
          </cell>
          <cell r="D76" t="str">
            <v xml:space="preserve">Rompedor Pneumático de 32,6Kg Aluguel produtivo. </v>
          </cell>
          <cell r="E76" t="str">
            <v>h</v>
          </cell>
          <cell r="F76">
            <v>1.05</v>
          </cell>
          <cell r="G76">
            <v>648</v>
          </cell>
        </row>
        <row r="77">
          <cell r="B77" t="str">
            <v>EQ15050556</v>
          </cell>
          <cell r="C77">
            <v>72</v>
          </cell>
          <cell r="D77" t="str">
            <v>Rompedor Pneumático de 32,6Kg Aluguel improdutivo.</v>
          </cell>
          <cell r="E77" t="str">
            <v>h</v>
          </cell>
          <cell r="F77">
            <v>0.7</v>
          </cell>
          <cell r="G77">
            <v>72</v>
          </cell>
        </row>
        <row r="78">
          <cell r="B78" t="str">
            <v xml:space="preserve"> EQ20050800</v>
          </cell>
          <cell r="C78">
            <v>73</v>
          </cell>
          <cell r="D78" t="str">
            <v xml:space="preserve">Vassoura Mecânica, rebocável, Aluguel produtivo.   </v>
          </cell>
          <cell r="E78" t="str">
            <v>h</v>
          </cell>
          <cell r="F78">
            <v>3.58</v>
          </cell>
          <cell r="G78">
            <v>1712</v>
          </cell>
        </row>
        <row r="79">
          <cell r="B79" t="str">
            <v>EQ20050806</v>
          </cell>
          <cell r="C79">
            <v>74</v>
          </cell>
          <cell r="D79" t="str">
            <v>Vassoura Mecânica, rebocável, Aluguel improdutivo.</v>
          </cell>
          <cell r="E79" t="str">
            <v>h</v>
          </cell>
          <cell r="F79">
            <v>1.43</v>
          </cell>
          <cell r="G79">
            <v>216</v>
          </cell>
        </row>
        <row r="80">
          <cell r="B80" t="str">
            <v>EQ35100200</v>
          </cell>
          <cell r="C80">
            <v>75</v>
          </cell>
          <cell r="D80" t="str">
            <v xml:space="preserve">Bomba Centrífuga Submersível. Aluguel produtivo.    </v>
          </cell>
          <cell r="E80" t="str">
            <v>h</v>
          </cell>
          <cell r="F80">
            <v>3.6</v>
          </cell>
          <cell r="G80">
            <v>8632</v>
          </cell>
        </row>
        <row r="81">
          <cell r="B81" t="str">
            <v>EQ35100203</v>
          </cell>
          <cell r="C81">
            <v>76</v>
          </cell>
          <cell r="D81" t="str">
            <v>Bomba Centrífuga Submersível. Aluguel improdutivo.</v>
          </cell>
          <cell r="E81" t="str">
            <v>h</v>
          </cell>
          <cell r="F81">
            <v>1.4</v>
          </cell>
          <cell r="G81">
            <v>863</v>
          </cell>
        </row>
        <row r="82">
          <cell r="B82" t="str">
            <v>EQ45050159</v>
          </cell>
          <cell r="C82">
            <v>77</v>
          </cell>
          <cell r="D82" t="str">
            <v>Compressor de ar. Aluguel improdutivo.</v>
          </cell>
          <cell r="E82" t="str">
            <v>h</v>
          </cell>
          <cell r="F82">
            <v>3.64</v>
          </cell>
          <cell r="G82">
            <v>72</v>
          </cell>
        </row>
        <row r="83">
          <cell r="B83" t="str">
            <v>EQ45150100</v>
          </cell>
          <cell r="C83">
            <v>78</v>
          </cell>
          <cell r="D83" t="str">
            <v>Retificador de solda elétrica de 430A.</v>
          </cell>
          <cell r="E83" t="str">
            <v>h</v>
          </cell>
          <cell r="F83">
            <v>7.16</v>
          </cell>
          <cell r="G83">
            <v>1007</v>
          </cell>
        </row>
        <row r="84">
          <cell r="B84" t="str">
            <v>EQ40050150A</v>
          </cell>
          <cell r="C84">
            <v>79</v>
          </cell>
          <cell r="D84" t="str">
            <v>Equipamento de jato d'água (Sewer-Jet ou similar).</v>
          </cell>
          <cell r="E84" t="str">
            <v>h</v>
          </cell>
          <cell r="F84">
            <v>79.2</v>
          </cell>
          <cell r="G84">
            <v>1079</v>
          </cell>
        </row>
        <row r="85">
          <cell r="B85" t="str">
            <v>EQ40050153A</v>
          </cell>
          <cell r="C85">
            <v>80</v>
          </cell>
          <cell r="D85" t="str">
            <v>Equipamento de alta pressão  (Vac-All ou similar).</v>
          </cell>
          <cell r="E85" t="str">
            <v>h</v>
          </cell>
          <cell r="F85">
            <v>104.07</v>
          </cell>
          <cell r="G85">
            <v>1942</v>
          </cell>
        </row>
        <row r="86">
          <cell r="B86" t="str">
            <v>SC05050050</v>
          </cell>
          <cell r="C86">
            <v>81</v>
          </cell>
          <cell r="D86" t="str">
            <v>Arrancamento de aparelhos de iluminação.</v>
          </cell>
          <cell r="E86" t="str">
            <v>un</v>
          </cell>
          <cell r="F86">
            <v>1.67</v>
          </cell>
          <cell r="G86">
            <v>65</v>
          </cell>
        </row>
        <row r="87">
          <cell r="B87" t="str">
            <v>SC05050200</v>
          </cell>
          <cell r="C87">
            <v>82</v>
          </cell>
          <cell r="D87" t="str">
            <v>Arrancamento de grades, gradis, alambrados, cercas.</v>
          </cell>
          <cell r="E87" t="str">
            <v>m2</v>
          </cell>
          <cell r="F87">
            <v>4.43</v>
          </cell>
          <cell r="G87">
            <v>144</v>
          </cell>
        </row>
        <row r="88">
          <cell r="B88" t="str">
            <v>SC05050250</v>
          </cell>
          <cell r="C88">
            <v>83</v>
          </cell>
          <cell r="D88" t="str">
            <v>Arrancamento de meios-fios, de granito ou concreto.</v>
          </cell>
          <cell r="E88" t="str">
            <v>m</v>
          </cell>
          <cell r="F88">
            <v>4.87</v>
          </cell>
          <cell r="G88">
            <v>3739</v>
          </cell>
        </row>
        <row r="89">
          <cell r="B89" t="str">
            <v>SC05050300</v>
          </cell>
          <cell r="C89">
            <v>84</v>
          </cell>
          <cell r="D89" t="str">
            <v>Arrancamento de paralelepípedos.</v>
          </cell>
          <cell r="E89" t="str">
            <v>m2</v>
          </cell>
          <cell r="F89">
            <v>2.21</v>
          </cell>
          <cell r="G89">
            <v>860</v>
          </cell>
        </row>
        <row r="90">
          <cell r="B90" t="str">
            <v>SC05050500</v>
          </cell>
          <cell r="C90">
            <v>85</v>
          </cell>
          <cell r="D90" t="str">
            <v>Arrancamento tubos concreto manilhas ø 0,40 a 0,60m.</v>
          </cell>
          <cell r="E90" t="str">
            <v>m</v>
          </cell>
          <cell r="F90">
            <v>3.99</v>
          </cell>
          <cell r="G90">
            <v>328</v>
          </cell>
        </row>
        <row r="91">
          <cell r="B91" t="str">
            <v>SC05050601</v>
          </cell>
          <cell r="C91">
            <v>86</v>
          </cell>
          <cell r="D91" t="str">
            <v>Demolição manual de alvenaria de pedra argamassada.</v>
          </cell>
          <cell r="E91" t="str">
            <v>m3</v>
          </cell>
          <cell r="F91">
            <v>30.27</v>
          </cell>
          <cell r="G91">
            <v>324</v>
          </cell>
        </row>
        <row r="92">
          <cell r="B92" t="str">
            <v>SC05050750</v>
          </cell>
          <cell r="C92">
            <v>87</v>
          </cell>
          <cell r="D92" t="str">
            <v>Demolição manual de alvenaria de tijolos maciços.</v>
          </cell>
          <cell r="E92" t="str">
            <v>m3</v>
          </cell>
          <cell r="F92">
            <v>52.99</v>
          </cell>
          <cell r="G92">
            <v>130</v>
          </cell>
        </row>
        <row r="93">
          <cell r="B93" t="str">
            <v>SC05050850</v>
          </cell>
          <cell r="C93">
            <v>88</v>
          </cell>
          <cell r="D93" t="str">
            <v>Demolição manual de concreto simples.</v>
          </cell>
          <cell r="E93" t="str">
            <v>m3</v>
          </cell>
          <cell r="F93">
            <v>60.55</v>
          </cell>
          <cell r="G93">
            <v>1904</v>
          </cell>
        </row>
        <row r="94">
          <cell r="B94" t="str">
            <v>SC05050950</v>
          </cell>
          <cell r="C94">
            <v>89</v>
          </cell>
          <cell r="D94" t="str">
            <v>Demolição manual de concreto armado.</v>
          </cell>
          <cell r="E94" t="str">
            <v>m3</v>
          </cell>
          <cell r="F94">
            <v>85.78</v>
          </cell>
          <cell r="G94">
            <v>140</v>
          </cell>
        </row>
        <row r="95">
          <cell r="B95" t="str">
            <v>SC05051400</v>
          </cell>
          <cell r="C95">
            <v>90</v>
          </cell>
          <cell r="D95" t="str">
            <v>Demolição de revestimento em argamassa.</v>
          </cell>
          <cell r="E95" t="str">
            <v>m2</v>
          </cell>
          <cell r="F95">
            <v>2.21</v>
          </cell>
          <cell r="G95">
            <v>144</v>
          </cell>
        </row>
        <row r="96">
          <cell r="B96" t="str">
            <v>SC05051450</v>
          </cell>
          <cell r="C96">
            <v>91</v>
          </cell>
          <cell r="D96" t="str">
            <v>Demolição de revestimento em azulejos, cerâmicas.</v>
          </cell>
          <cell r="E96" t="str">
            <v>m2</v>
          </cell>
          <cell r="F96">
            <v>5.31</v>
          </cell>
          <cell r="G96">
            <v>130</v>
          </cell>
        </row>
        <row r="97">
          <cell r="B97" t="str">
            <v>SC05052150</v>
          </cell>
          <cell r="C97">
            <v>92</v>
          </cell>
          <cell r="D97" t="str">
            <v>Remoção de cobertura de telha francesa.</v>
          </cell>
          <cell r="E97" t="str">
            <v>m2</v>
          </cell>
          <cell r="F97">
            <v>8.26</v>
          </cell>
          <cell r="G97">
            <v>260</v>
          </cell>
        </row>
        <row r="98">
          <cell r="B98" t="str">
            <v>SC05052450</v>
          </cell>
          <cell r="C98">
            <v>93</v>
          </cell>
          <cell r="D98" t="str">
            <v>Remoção de cobertura de telha de fibro-cimento.</v>
          </cell>
          <cell r="E98" t="str">
            <v>m2</v>
          </cell>
          <cell r="F98">
            <v>3.87</v>
          </cell>
          <cell r="G98">
            <v>460</v>
          </cell>
        </row>
        <row r="99">
          <cell r="B99" t="str">
            <v>SC05052900</v>
          </cell>
          <cell r="C99">
            <v>94</v>
          </cell>
          <cell r="D99" t="str">
            <v xml:space="preserve">Remoção manual de passeio de pedra portuguesa. </v>
          </cell>
          <cell r="E99" t="str">
            <v>m2</v>
          </cell>
          <cell r="F99">
            <v>2.44</v>
          </cell>
          <cell r="G99">
            <v>2900</v>
          </cell>
        </row>
        <row r="100">
          <cell r="B100" t="str">
            <v>SC05053250</v>
          </cell>
          <cell r="C100">
            <v>95</v>
          </cell>
          <cell r="D100" t="str">
            <v>Remoção de tubulação ferro fundido ø50mm a 300mm.</v>
          </cell>
          <cell r="E100" t="str">
            <v>m</v>
          </cell>
          <cell r="F100">
            <v>11.88</v>
          </cell>
          <cell r="G100">
            <v>290</v>
          </cell>
        </row>
        <row r="101">
          <cell r="B101" t="str">
            <v>SC05100150</v>
          </cell>
          <cell r="C101">
            <v>96</v>
          </cell>
          <cell r="D101" t="str">
            <v>Demolição, com equipamento, concreto simples.</v>
          </cell>
          <cell r="E101" t="str">
            <v>m3</v>
          </cell>
          <cell r="F101">
            <v>43.52</v>
          </cell>
          <cell r="G101">
            <v>2160</v>
          </cell>
        </row>
        <row r="102">
          <cell r="B102" t="str">
            <v>SC05100300</v>
          </cell>
          <cell r="C102">
            <v>97</v>
          </cell>
          <cell r="D102" t="str">
            <v>Demolição, com equipamento concreto armado.</v>
          </cell>
          <cell r="E102" t="str">
            <v>m3</v>
          </cell>
          <cell r="F102">
            <v>73.98</v>
          </cell>
          <cell r="G102">
            <v>3400</v>
          </cell>
        </row>
        <row r="103">
          <cell r="B103" t="str">
            <v>SC05100500</v>
          </cell>
          <cell r="C103">
            <v>98</v>
          </cell>
          <cell r="D103" t="str">
            <v>Demolição com equip. concreto asfáltico 10cm.</v>
          </cell>
          <cell r="E103" t="str">
            <v>m2</v>
          </cell>
          <cell r="F103">
            <v>8.98</v>
          </cell>
          <cell r="G103">
            <v>20100</v>
          </cell>
        </row>
        <row r="104">
          <cell r="B104" t="str">
            <v>SC10050250</v>
          </cell>
          <cell r="C104">
            <v>99</v>
          </cell>
          <cell r="D104" t="str">
            <v xml:space="preserve">Bombeiro hidráulico (inclusive encargos sociais).   </v>
          </cell>
          <cell r="E104" t="str">
            <v>h</v>
          </cell>
          <cell r="F104">
            <v>6.48</v>
          </cell>
          <cell r="G104">
            <v>2960</v>
          </cell>
        </row>
        <row r="105">
          <cell r="B105" t="str">
            <v>SC10050300</v>
          </cell>
          <cell r="C105">
            <v>100</v>
          </cell>
          <cell r="D105" t="str">
            <v xml:space="preserve">Calceteiro (inclusive encargos sociais).   </v>
          </cell>
          <cell r="E105" t="str">
            <v>h</v>
          </cell>
          <cell r="F105">
            <v>5.99</v>
          </cell>
          <cell r="G105">
            <v>1480</v>
          </cell>
        </row>
        <row r="106">
          <cell r="B106" t="str">
            <v>SC10050350</v>
          </cell>
          <cell r="C106">
            <v>101</v>
          </cell>
          <cell r="D106" t="str">
            <v>Carpinteiro de forma (inclusive encargos sociais).</v>
          </cell>
          <cell r="E106" t="str">
            <v>h</v>
          </cell>
          <cell r="F106">
            <v>5.99</v>
          </cell>
          <cell r="G106">
            <v>1480</v>
          </cell>
        </row>
        <row r="107">
          <cell r="B107" t="str">
            <v>SC10050450</v>
          </cell>
          <cell r="C107">
            <v>102</v>
          </cell>
          <cell r="D107" t="str">
            <v xml:space="preserve">Eletricista (inclusive encargos sociais). </v>
          </cell>
          <cell r="E107" t="str">
            <v>h</v>
          </cell>
          <cell r="F107">
            <v>6.48</v>
          </cell>
          <cell r="G107">
            <v>2960</v>
          </cell>
        </row>
        <row r="108">
          <cell r="B108" t="str">
            <v>SC10050900</v>
          </cell>
          <cell r="C108">
            <v>103</v>
          </cell>
          <cell r="D108" t="str">
            <v xml:space="preserve">Marteleteiro (inclusive encargos sociais). </v>
          </cell>
          <cell r="E108" t="str">
            <v>h</v>
          </cell>
          <cell r="F108">
            <v>5.99</v>
          </cell>
          <cell r="G108">
            <v>2960</v>
          </cell>
        </row>
        <row r="109">
          <cell r="B109" t="str">
            <v>SC10051100</v>
          </cell>
          <cell r="C109">
            <v>104</v>
          </cell>
          <cell r="D109" t="str">
            <v>Operador de máquinas.(inclusive encargos sociais).</v>
          </cell>
          <cell r="E109" t="str">
            <v>h</v>
          </cell>
          <cell r="F109">
            <v>6.48</v>
          </cell>
          <cell r="G109">
            <v>1480</v>
          </cell>
        </row>
        <row r="110">
          <cell r="B110" t="str">
            <v>SC10051200</v>
          </cell>
          <cell r="C110">
            <v>105</v>
          </cell>
          <cell r="D110" t="str">
            <v xml:space="preserve">Pedreiro (inclusive encargos sociais).   </v>
          </cell>
          <cell r="E110" t="str">
            <v>h</v>
          </cell>
          <cell r="F110">
            <v>5.99</v>
          </cell>
          <cell r="G110">
            <v>2960</v>
          </cell>
        </row>
        <row r="111">
          <cell r="B111" t="str">
            <v>SC10051450</v>
          </cell>
          <cell r="C111">
            <v>106</v>
          </cell>
          <cell r="D111" t="str">
            <v>Servente (inclusive encargos sociais).</v>
          </cell>
          <cell r="E111" t="str">
            <v>h</v>
          </cell>
          <cell r="F111">
            <v>4.3</v>
          </cell>
          <cell r="G111">
            <v>5920</v>
          </cell>
        </row>
        <row r="112">
          <cell r="B112" t="str">
            <v>SC10051500</v>
          </cell>
          <cell r="C112">
            <v>107</v>
          </cell>
          <cell r="D112" t="str">
            <v>Soldador em construção civil (inclusive encargos).</v>
          </cell>
          <cell r="E112" t="str">
            <v>h</v>
          </cell>
          <cell r="F112">
            <v>6.23</v>
          </cell>
          <cell r="G112">
            <v>1480</v>
          </cell>
        </row>
        <row r="113">
          <cell r="B113" t="str">
            <v>SC10100050</v>
          </cell>
          <cell r="C113">
            <v>108</v>
          </cell>
          <cell r="D113" t="str">
            <v xml:space="preserve">Operador de tráfego(inclusive encargos sociais). </v>
          </cell>
          <cell r="E113" t="str">
            <v>h</v>
          </cell>
          <cell r="F113">
            <v>7.08</v>
          </cell>
          <cell r="G113">
            <v>2960</v>
          </cell>
        </row>
        <row r="114">
          <cell r="B114" t="str">
            <v>SC05100050</v>
          </cell>
          <cell r="C114">
            <v>109</v>
          </cell>
          <cell r="D114" t="str">
            <v>Arrancamento de tampão de ferro fundido.</v>
          </cell>
          <cell r="E114" t="str">
            <v>un</v>
          </cell>
          <cell r="F114">
            <v>15.18</v>
          </cell>
          <cell r="G114">
            <v>22</v>
          </cell>
        </row>
        <row r="115">
          <cell r="B115" t="str">
            <v>SC15050100</v>
          </cell>
          <cell r="C115">
            <v>110</v>
          </cell>
          <cell r="D115" t="str">
            <v>Aditivo de reciclagem para mistura asfáltica a quente.</v>
          </cell>
          <cell r="E115" t="str">
            <v>t</v>
          </cell>
          <cell r="F115">
            <v>2857.32</v>
          </cell>
          <cell r="G115">
            <v>15</v>
          </cell>
        </row>
        <row r="116">
          <cell r="B116" t="str">
            <v>SC15050150</v>
          </cell>
          <cell r="C116">
            <v>111</v>
          </cell>
          <cell r="D116" t="str">
            <v>Areia grossa lavada. Fornecimento.</v>
          </cell>
          <cell r="E116" t="str">
            <v>m3</v>
          </cell>
          <cell r="F116">
            <v>21</v>
          </cell>
          <cell r="G116">
            <v>2000</v>
          </cell>
        </row>
        <row r="117">
          <cell r="B117" t="str">
            <v>SC15050200</v>
          </cell>
          <cell r="C117">
            <v>112</v>
          </cell>
          <cell r="D117" t="str">
            <v>Asfalto diluído tipo cura rápida CR-250</v>
          </cell>
          <cell r="E117" t="str">
            <v>t</v>
          </cell>
          <cell r="F117">
            <v>1468.02</v>
          </cell>
          <cell r="G117">
            <v>7</v>
          </cell>
        </row>
        <row r="118">
          <cell r="B118" t="str">
            <v>SC15050550</v>
          </cell>
          <cell r="C118">
            <v>113</v>
          </cell>
          <cell r="D118" t="str">
            <v xml:space="preserve">Saibro, inclusive transporte ate 20Km.Fornecimento. </v>
          </cell>
          <cell r="E118" t="str">
            <v>m3</v>
          </cell>
          <cell r="F118">
            <v>20.63</v>
          </cell>
          <cell r="G118">
            <v>184</v>
          </cell>
        </row>
        <row r="119">
          <cell r="B119" t="str">
            <v>SC15100050</v>
          </cell>
          <cell r="C119">
            <v>114</v>
          </cell>
          <cell r="D119" t="str">
            <v>Chapa de aço de 3/4"para passagem de veículos.</v>
          </cell>
          <cell r="E119" t="str">
            <v>m2</v>
          </cell>
          <cell r="F119">
            <v>17.100000000000001</v>
          </cell>
          <cell r="G119">
            <v>360</v>
          </cell>
        </row>
        <row r="120">
          <cell r="B120" t="str">
            <v>SC35050050A</v>
          </cell>
          <cell r="C120">
            <v>115</v>
          </cell>
          <cell r="D120" t="str">
            <v>Levantamento ou rebaixamento de tampão na rua.</v>
          </cell>
          <cell r="E120" t="str">
            <v>un</v>
          </cell>
          <cell r="F120">
            <v>86.15</v>
          </cell>
          <cell r="G120">
            <v>169</v>
          </cell>
        </row>
        <row r="121">
          <cell r="B121" t="str">
            <v>SC45050150</v>
          </cell>
          <cell r="C121">
            <v>116</v>
          </cell>
          <cell r="D121" t="str">
            <v>Toten informativo nas dimensões de (0,50x1,50)m.</v>
          </cell>
          <cell r="E121" t="str">
            <v>un</v>
          </cell>
          <cell r="F121">
            <v>2490</v>
          </cell>
          <cell r="G121">
            <v>29</v>
          </cell>
        </row>
        <row r="122">
          <cell r="B122" t="str">
            <v>SC45100200</v>
          </cell>
          <cell r="C122">
            <v>117</v>
          </cell>
          <cell r="D122" t="str">
            <v>Placa de inauguração em bronze.</v>
          </cell>
          <cell r="E122" t="str">
            <v>un</v>
          </cell>
          <cell r="F122">
            <v>1003.36</v>
          </cell>
          <cell r="G122">
            <v>1</v>
          </cell>
        </row>
        <row r="123">
          <cell r="B123" t="str">
            <v>FD05400100</v>
          </cell>
          <cell r="C123">
            <v>118</v>
          </cell>
          <cell r="D123" t="str">
            <v>Arrasamento de estaca concreto armado, ø40 a 50cm.</v>
          </cell>
          <cell r="E123" t="str">
            <v>un</v>
          </cell>
          <cell r="F123">
            <v>103.03</v>
          </cell>
          <cell r="G123">
            <v>23</v>
          </cell>
        </row>
        <row r="124">
          <cell r="B124" t="str">
            <v>FD05500050</v>
          </cell>
          <cell r="C124">
            <v>119</v>
          </cell>
          <cell r="D124" t="str">
            <v>Estaca raiz com diâmetro de 12", perfurada em solo.</v>
          </cell>
          <cell r="E124" t="str">
            <v>m</v>
          </cell>
          <cell r="F124">
            <v>248.49</v>
          </cell>
          <cell r="G124">
            <v>260</v>
          </cell>
        </row>
        <row r="125">
          <cell r="B125" t="str">
            <v>FD05650150</v>
          </cell>
          <cell r="C125">
            <v>120</v>
          </cell>
          <cell r="D125" t="str">
            <v>Estaca raiz com diâmetro de 10", perfurada em solo.</v>
          </cell>
          <cell r="E125" t="str">
            <v>m</v>
          </cell>
          <cell r="F125">
            <v>130</v>
          </cell>
          <cell r="G125">
            <v>86</v>
          </cell>
        </row>
        <row r="126">
          <cell r="B126" t="str">
            <v>FD10050100</v>
          </cell>
          <cell r="C126">
            <v>121</v>
          </cell>
          <cell r="D126" t="str">
            <v>Ensecadeira de estacas-prancha de aço, tipo Armco.</v>
          </cell>
          <cell r="E126" t="str">
            <v>m2</v>
          </cell>
          <cell r="F126">
            <v>127.53</v>
          </cell>
          <cell r="G126">
            <v>4200</v>
          </cell>
        </row>
        <row r="127">
          <cell r="B127" t="str">
            <v>FD10100050</v>
          </cell>
          <cell r="C127">
            <v>122</v>
          </cell>
          <cell r="D127" t="str">
            <v>Ensecadeira de estacas-prancha em Maçaranduba.</v>
          </cell>
          <cell r="E127" t="str">
            <v>m2</v>
          </cell>
          <cell r="F127">
            <v>70.5</v>
          </cell>
          <cell r="G127">
            <v>2395</v>
          </cell>
        </row>
        <row r="128">
          <cell r="B128" t="str">
            <v>ET15100100</v>
          </cell>
          <cell r="C128">
            <v>123</v>
          </cell>
          <cell r="D128" t="str">
            <v>Formas de madeira peças de concreto armado.</v>
          </cell>
          <cell r="E128" t="str">
            <v>m2</v>
          </cell>
          <cell r="F128">
            <v>25.9</v>
          </cell>
          <cell r="G128">
            <v>2986</v>
          </cell>
        </row>
        <row r="129">
          <cell r="B129" t="str">
            <v>ET15100200</v>
          </cell>
          <cell r="C129">
            <v>124</v>
          </cell>
          <cell r="D129" t="str">
            <v>Formas de madeira.</v>
          </cell>
          <cell r="E129" t="str">
            <v>m2</v>
          </cell>
          <cell r="F129">
            <v>34.86</v>
          </cell>
          <cell r="G129">
            <v>4352</v>
          </cell>
        </row>
        <row r="130">
          <cell r="B130" t="str">
            <v>ET15100250</v>
          </cell>
          <cell r="C130">
            <v>125</v>
          </cell>
          <cell r="D130" t="str">
            <v>Formas de madeira.</v>
          </cell>
          <cell r="E130" t="str">
            <v>m2</v>
          </cell>
          <cell r="F130">
            <v>29.62</v>
          </cell>
          <cell r="G130">
            <v>4406</v>
          </cell>
        </row>
        <row r="131">
          <cell r="B131" t="str">
            <v>ET20300050</v>
          </cell>
          <cell r="C131">
            <v>126</v>
          </cell>
          <cell r="D131" t="str">
            <v>Escoramento de formas.</v>
          </cell>
          <cell r="E131" t="str">
            <v>m2</v>
          </cell>
          <cell r="F131">
            <v>11.18</v>
          </cell>
          <cell r="G131">
            <v>3090</v>
          </cell>
        </row>
        <row r="132">
          <cell r="B132" t="str">
            <v>ET10050100</v>
          </cell>
          <cell r="C132">
            <v>127</v>
          </cell>
          <cell r="D132" t="str">
            <v>Aço CA-50 diâmetro de 6,3mm.</v>
          </cell>
          <cell r="E132" t="str">
            <v>kg</v>
          </cell>
          <cell r="F132">
            <v>2.64</v>
          </cell>
          <cell r="G132">
            <v>4750</v>
          </cell>
        </row>
        <row r="133">
          <cell r="B133" t="str">
            <v>ET10050103</v>
          </cell>
          <cell r="C133">
            <v>128</v>
          </cell>
          <cell r="D133" t="str">
            <v>Aço CA-50 diâmetro de 8mm.</v>
          </cell>
          <cell r="E133" t="str">
            <v>kg</v>
          </cell>
          <cell r="F133">
            <v>2.46</v>
          </cell>
          <cell r="G133">
            <v>1250</v>
          </cell>
        </row>
        <row r="134">
          <cell r="B134" t="str">
            <v>ET10050106</v>
          </cell>
          <cell r="C134">
            <v>129</v>
          </cell>
          <cell r="D134" t="str">
            <v>Aço CA-50 diâmetro de 10mm.</v>
          </cell>
          <cell r="E134" t="str">
            <v>kg</v>
          </cell>
          <cell r="F134">
            <v>2.2000000000000002</v>
          </cell>
          <cell r="G134">
            <v>7950</v>
          </cell>
        </row>
        <row r="135">
          <cell r="B135" t="str">
            <v>ET10050109</v>
          </cell>
          <cell r="C135">
            <v>130</v>
          </cell>
          <cell r="D135" t="str">
            <v>Aço CA-50 diâmetro de 12,5mm.</v>
          </cell>
          <cell r="E135" t="str">
            <v>kg</v>
          </cell>
          <cell r="F135">
            <v>2.1800000000000002</v>
          </cell>
          <cell r="G135">
            <v>5400</v>
          </cell>
        </row>
        <row r="136">
          <cell r="B136" t="str">
            <v>ET10050112</v>
          </cell>
          <cell r="C136">
            <v>131</v>
          </cell>
          <cell r="D136" t="str">
            <v>Aço CA-50 diâmetro de 16mm.</v>
          </cell>
          <cell r="E136" t="str">
            <v>kg</v>
          </cell>
          <cell r="F136">
            <v>2.1800000000000002</v>
          </cell>
          <cell r="G136">
            <v>2700</v>
          </cell>
        </row>
        <row r="137">
          <cell r="B137" t="str">
            <v>ET10050118</v>
          </cell>
          <cell r="C137">
            <v>132</v>
          </cell>
          <cell r="D137" t="str">
            <v>Aço CA-50 diâmetro de 25mm.</v>
          </cell>
          <cell r="E137" t="str">
            <v>kg</v>
          </cell>
          <cell r="F137">
            <v>2.19</v>
          </cell>
          <cell r="G137">
            <v>1400</v>
          </cell>
        </row>
        <row r="138">
          <cell r="B138" t="str">
            <v>ET10100056</v>
          </cell>
          <cell r="C138">
            <v>133</v>
          </cell>
          <cell r="D138" t="str">
            <v>Corte, dobragem, montagem aço CA-50 ø 6,3mm.</v>
          </cell>
          <cell r="E138" t="str">
            <v>kg</v>
          </cell>
          <cell r="F138">
            <v>1.28</v>
          </cell>
          <cell r="G138">
            <v>4750</v>
          </cell>
        </row>
        <row r="139">
          <cell r="B139" t="str">
            <v>ET10100062</v>
          </cell>
          <cell r="C139">
            <v>134</v>
          </cell>
          <cell r="D139" t="str">
            <v>Corte, dobragem, montagem aço CA-50 ø 12,5mm.</v>
          </cell>
          <cell r="E139" t="str">
            <v>kg</v>
          </cell>
          <cell r="F139">
            <v>0.96</v>
          </cell>
          <cell r="G139">
            <v>9450</v>
          </cell>
        </row>
        <row r="140">
          <cell r="B140" t="str">
            <v>ET10100065</v>
          </cell>
          <cell r="C140">
            <v>135</v>
          </cell>
          <cell r="D140" t="str">
            <v>Corte, dobragem, montagem aço CA-50 ø 6,3 a 12,5mm.</v>
          </cell>
          <cell r="E140" t="str">
            <v>kg</v>
          </cell>
          <cell r="F140">
            <v>1.1100000000000001</v>
          </cell>
          <cell r="G140">
            <v>13950</v>
          </cell>
        </row>
        <row r="141">
          <cell r="B141" t="str">
            <v>ET05250653</v>
          </cell>
          <cell r="C141">
            <v>136</v>
          </cell>
          <cell r="D141" t="str">
            <v>Lançamento de concreto.</v>
          </cell>
          <cell r="E141" t="str">
            <v>m3</v>
          </cell>
          <cell r="F141">
            <v>22.57</v>
          </cell>
          <cell r="G141">
            <v>187</v>
          </cell>
        </row>
        <row r="142">
          <cell r="B142" t="str">
            <v>ET45100071</v>
          </cell>
          <cell r="C142">
            <v>137</v>
          </cell>
          <cell r="D142" t="str">
            <v>Concreto bombeado usinado fck=30MPa.</v>
          </cell>
          <cell r="E142" t="str">
            <v>m3</v>
          </cell>
          <cell r="F142">
            <v>297.16000000000003</v>
          </cell>
          <cell r="G142">
            <v>195</v>
          </cell>
        </row>
        <row r="143">
          <cell r="B143" t="str">
            <v>ET60050059</v>
          </cell>
          <cell r="C143">
            <v>138</v>
          </cell>
          <cell r="D143" t="str">
            <v>Concreto usinado de 18MPa.</v>
          </cell>
          <cell r="E143" t="str">
            <v>m3</v>
          </cell>
          <cell r="F143">
            <v>185.77</v>
          </cell>
          <cell r="G143">
            <v>187</v>
          </cell>
        </row>
        <row r="144">
          <cell r="B144" t="str">
            <v>ET25050300</v>
          </cell>
          <cell r="C144">
            <v>139</v>
          </cell>
          <cell r="D144" t="str">
            <v>Fornecimento e montagem de estruturas metálicas.</v>
          </cell>
          <cell r="E144" t="str">
            <v>t</v>
          </cell>
          <cell r="F144">
            <v>7186.39</v>
          </cell>
          <cell r="G144">
            <v>36</v>
          </cell>
        </row>
        <row r="145">
          <cell r="B145" t="str">
            <v>ET25050450</v>
          </cell>
          <cell r="C145">
            <v>140</v>
          </cell>
          <cell r="D145" t="str">
            <v>Peças em chapa de aço 3/8", galvanizadas.</v>
          </cell>
          <cell r="E145" t="str">
            <v>Kg</v>
          </cell>
          <cell r="F145">
            <v>3.99</v>
          </cell>
          <cell r="G145">
            <v>2166</v>
          </cell>
        </row>
        <row r="146">
          <cell r="B146" t="str">
            <v>ET25050453</v>
          </cell>
          <cell r="C146">
            <v>141</v>
          </cell>
          <cell r="D146" t="str">
            <v>Peças em chapa de aço 3/8", galvanizadas.</v>
          </cell>
          <cell r="E146" t="str">
            <v>Kg</v>
          </cell>
          <cell r="F146">
            <v>4.26</v>
          </cell>
          <cell r="G146">
            <v>2078</v>
          </cell>
        </row>
        <row r="147">
          <cell r="B147" t="str">
            <v>ET25050456</v>
          </cell>
          <cell r="C147">
            <v>142</v>
          </cell>
          <cell r="D147" t="str">
            <v>Peças em chapa de aço 3/8", galvanizadas.</v>
          </cell>
          <cell r="E147" t="str">
            <v>Kg</v>
          </cell>
          <cell r="F147">
            <v>4.16</v>
          </cell>
          <cell r="G147">
            <v>1820</v>
          </cell>
        </row>
        <row r="148">
          <cell r="B148" t="str">
            <v>ET50050250</v>
          </cell>
          <cell r="C148">
            <v>143</v>
          </cell>
          <cell r="D148" t="str">
            <v>Muro de contenção em solo reforçado.</v>
          </cell>
          <cell r="E148" t="str">
            <v>m2</v>
          </cell>
          <cell r="F148">
            <v>145.63</v>
          </cell>
          <cell r="G148">
            <v>144</v>
          </cell>
        </row>
        <row r="149">
          <cell r="B149" t="str">
            <v>ET55100100</v>
          </cell>
          <cell r="C149">
            <v>144</v>
          </cell>
          <cell r="D149" t="str">
            <v>Canal pré-fabricado, em concreto armado seção U.</v>
          </cell>
          <cell r="E149" t="str">
            <v>m2</v>
          </cell>
          <cell r="F149">
            <v>384.26</v>
          </cell>
          <cell r="G149">
            <v>86</v>
          </cell>
        </row>
        <row r="150">
          <cell r="B150" t="str">
            <v>ET55100150</v>
          </cell>
          <cell r="C150">
            <v>145</v>
          </cell>
          <cell r="D150" t="str">
            <v>Cobertura de canal pré-fabricado em concreto armado.</v>
          </cell>
          <cell r="E150" t="str">
            <v>m2</v>
          </cell>
          <cell r="F150">
            <v>435.06</v>
          </cell>
          <cell r="G150">
            <v>58</v>
          </cell>
        </row>
        <row r="151">
          <cell r="B151" t="str">
            <v>ES05250359</v>
          </cell>
          <cell r="C151">
            <v>146</v>
          </cell>
          <cell r="D151" t="str">
            <v>Gradil em tubo de ferro galvanizado de 1 1/4".</v>
          </cell>
          <cell r="E151" t="str">
            <v>m</v>
          </cell>
          <cell r="F151">
            <v>338.32</v>
          </cell>
          <cell r="G151">
            <v>144</v>
          </cell>
        </row>
        <row r="152">
          <cell r="B152" t="str">
            <v>ES10250150</v>
          </cell>
          <cell r="C152">
            <v>147</v>
          </cell>
          <cell r="D152" t="str">
            <v xml:space="preserve">Peça em Angelim ou similar, de 2"x1".Fornecimento. </v>
          </cell>
          <cell r="E152" t="str">
            <v>m</v>
          </cell>
          <cell r="F152">
            <v>2.14</v>
          </cell>
          <cell r="G152">
            <v>150</v>
          </cell>
        </row>
        <row r="153">
          <cell r="B153" t="str">
            <v>ES10250200</v>
          </cell>
          <cell r="C153">
            <v>148</v>
          </cell>
          <cell r="D153" t="str">
            <v xml:space="preserve">Peça em Ipê ou similar, de 2"x8".  Fornecimento.    </v>
          </cell>
          <cell r="E153" t="str">
            <v>m</v>
          </cell>
          <cell r="F153">
            <v>30.26</v>
          </cell>
          <cell r="G153">
            <v>200</v>
          </cell>
        </row>
        <row r="154">
          <cell r="B154" t="str">
            <v>ES10250262</v>
          </cell>
          <cell r="C154">
            <v>149</v>
          </cell>
          <cell r="D154" t="str">
            <v>Peça em Maçaranduba ou similar, serrada, de 3"x6".</v>
          </cell>
          <cell r="E154" t="str">
            <v>m</v>
          </cell>
          <cell r="F154">
            <v>8.66</v>
          </cell>
          <cell r="G154">
            <v>100</v>
          </cell>
        </row>
        <row r="155">
          <cell r="B155" t="str">
            <v>ES99990050</v>
          </cell>
          <cell r="C155">
            <v>150</v>
          </cell>
          <cell r="D155" t="str">
            <v>Arruela de 5/16", inclusive transporte até a obra.</v>
          </cell>
          <cell r="E155" t="str">
            <v>un</v>
          </cell>
          <cell r="F155">
            <v>0.02</v>
          </cell>
          <cell r="G155">
            <v>863</v>
          </cell>
        </row>
        <row r="156">
          <cell r="B156" t="str">
            <v>ES99990700</v>
          </cell>
          <cell r="C156">
            <v>151</v>
          </cell>
          <cell r="D156" t="str">
            <v>Parafuso de (8x250)mm.</v>
          </cell>
          <cell r="E156" t="str">
            <v>un</v>
          </cell>
          <cell r="F156">
            <v>0.78</v>
          </cell>
          <cell r="G156">
            <v>863</v>
          </cell>
        </row>
        <row r="157">
          <cell r="B157" t="str">
            <v>ES99990800</v>
          </cell>
          <cell r="C157">
            <v>152</v>
          </cell>
          <cell r="D157" t="str">
            <v>Porca de 5/16", inclusive transporte até a obra.</v>
          </cell>
          <cell r="E157" t="str">
            <v>un</v>
          </cell>
          <cell r="F157">
            <v>0.04</v>
          </cell>
          <cell r="G157">
            <v>863</v>
          </cell>
        </row>
        <row r="158">
          <cell r="B158" t="str">
            <v>ES99990900</v>
          </cell>
          <cell r="C158">
            <v>153</v>
          </cell>
          <cell r="D158" t="str">
            <v>Prego com cabeça chata 23x54, em caixa de 100Kg.</v>
          </cell>
          <cell r="E158" t="str">
            <v>Kg</v>
          </cell>
          <cell r="F158">
            <v>3.01</v>
          </cell>
          <cell r="G158">
            <v>332</v>
          </cell>
        </row>
        <row r="159">
          <cell r="B159" t="str">
            <v>IT25100112</v>
          </cell>
          <cell r="C159">
            <v>154</v>
          </cell>
          <cell r="D159" t="str">
            <v>Kanalex diâmetro de 50mm (2" ).</v>
          </cell>
          <cell r="E159" t="str">
            <v>m</v>
          </cell>
          <cell r="F159">
            <v>4.55</v>
          </cell>
          <cell r="G159">
            <v>356</v>
          </cell>
        </row>
        <row r="160">
          <cell r="B160" t="str">
            <v>IT25100115</v>
          </cell>
          <cell r="C160">
            <v>155</v>
          </cell>
          <cell r="D160" t="str">
            <v>Kanalex diâmetro de 75mm (3" ).</v>
          </cell>
          <cell r="E160" t="str">
            <v>m</v>
          </cell>
          <cell r="F160">
            <v>5.98</v>
          </cell>
          <cell r="G160">
            <v>1766</v>
          </cell>
        </row>
        <row r="161">
          <cell r="B161" t="str">
            <v>IT25100118</v>
          </cell>
          <cell r="C161">
            <v>156</v>
          </cell>
          <cell r="D161" t="str">
            <v>Kanalex diâmetro de 100mm (4" ).</v>
          </cell>
          <cell r="E161" t="str">
            <v>m</v>
          </cell>
          <cell r="F161">
            <v>7.02</v>
          </cell>
          <cell r="G161">
            <v>2554</v>
          </cell>
        </row>
        <row r="162">
          <cell r="B162" t="str">
            <v>IT25100159</v>
          </cell>
          <cell r="C162">
            <v>157</v>
          </cell>
          <cell r="D162" t="str">
            <v>Linha dupla de Kanalex diâmetro de 75mm (3" ).</v>
          </cell>
          <cell r="E162" t="str">
            <v>m</v>
          </cell>
          <cell r="F162">
            <v>10.52</v>
          </cell>
          <cell r="G162">
            <v>3705</v>
          </cell>
        </row>
        <row r="163">
          <cell r="B163" t="str">
            <v>IT25100162</v>
          </cell>
          <cell r="C163">
            <v>158</v>
          </cell>
          <cell r="D163" t="str">
            <v>Linha dupla de Kanalex diâmetro de 100mm (4" ).</v>
          </cell>
          <cell r="E163" t="str">
            <v>m</v>
          </cell>
          <cell r="F163">
            <v>21.87</v>
          </cell>
          <cell r="G163">
            <v>6000</v>
          </cell>
        </row>
        <row r="164">
          <cell r="B164" t="str">
            <v xml:space="preserve"> IT25100165</v>
          </cell>
          <cell r="C164">
            <v>159</v>
          </cell>
          <cell r="D164" t="str">
            <v>Linha dupla de Kanalex diâmetro de 125mm (5" ).</v>
          </cell>
          <cell r="E164" t="str">
            <v>m</v>
          </cell>
          <cell r="F164">
            <v>29.6</v>
          </cell>
          <cell r="G164">
            <v>4000</v>
          </cell>
        </row>
        <row r="165">
          <cell r="B165" t="str">
            <v xml:space="preserve"> IT25340321</v>
          </cell>
          <cell r="C165">
            <v>160</v>
          </cell>
          <cell r="D165" t="str">
            <v>Cabo de cobre rígido, seção de 35mm2 XLPE.</v>
          </cell>
          <cell r="E165" t="str">
            <v>m</v>
          </cell>
          <cell r="F165">
            <v>11.38</v>
          </cell>
          <cell r="G165">
            <v>2842</v>
          </cell>
        </row>
        <row r="166">
          <cell r="B166" t="str">
            <v>IT25700100</v>
          </cell>
          <cell r="C166">
            <v>161</v>
          </cell>
          <cell r="D166" t="str">
            <v>Haste para aterramento, de cobre, de 5/8", com 3m.</v>
          </cell>
          <cell r="E166" t="str">
            <v xml:space="preserve"> un</v>
          </cell>
          <cell r="F166">
            <v>60.94</v>
          </cell>
          <cell r="G166">
            <v>29</v>
          </cell>
        </row>
        <row r="167">
          <cell r="B167" t="str">
            <v>IT25990100</v>
          </cell>
          <cell r="C167">
            <v>162</v>
          </cell>
          <cell r="D167" t="str">
            <v>Base de ferro retangular, para caixa subterrânea.</v>
          </cell>
          <cell r="E167" t="str">
            <v xml:space="preserve"> un</v>
          </cell>
          <cell r="F167">
            <v>117.72</v>
          </cell>
          <cell r="G167">
            <v>55</v>
          </cell>
        </row>
        <row r="168">
          <cell r="B168" t="str">
            <v>IT25990103</v>
          </cell>
          <cell r="C168">
            <v>163</v>
          </cell>
          <cell r="D168" t="str">
            <v>Tampa de ferro retangular, medindo (1,07x0,52)m.</v>
          </cell>
          <cell r="E168" t="str">
            <v xml:space="preserve"> un</v>
          </cell>
          <cell r="F168">
            <v>231.13</v>
          </cell>
          <cell r="G168">
            <v>55</v>
          </cell>
        </row>
        <row r="169">
          <cell r="B169" t="str">
            <v>RV15200409</v>
          </cell>
          <cell r="C169">
            <v>164</v>
          </cell>
          <cell r="D169" t="str">
            <v>Revestimento com granito Cinza flameado.</v>
          </cell>
          <cell r="E169" t="str">
            <v>m2</v>
          </cell>
          <cell r="F169">
            <v>82.41</v>
          </cell>
          <cell r="G169">
            <v>152</v>
          </cell>
        </row>
        <row r="170">
          <cell r="B170" t="str">
            <v>RV15250103</v>
          </cell>
          <cell r="C170">
            <v>165</v>
          </cell>
          <cell r="D170" t="str">
            <v>Piso de concreto simples,8cm de espessura.</v>
          </cell>
          <cell r="E170" t="str">
            <v>m2</v>
          </cell>
          <cell r="F170">
            <v>24.65</v>
          </cell>
          <cell r="G170">
            <v>1095</v>
          </cell>
        </row>
        <row r="171">
          <cell r="B171" t="str">
            <v>CI05750050</v>
          </cell>
          <cell r="C171">
            <v>166</v>
          </cell>
          <cell r="D171" t="str">
            <v>Cabine para quiosque em Fiber-Glass.</v>
          </cell>
          <cell r="E171" t="str">
            <v xml:space="preserve"> un   </v>
          </cell>
          <cell r="F171">
            <v>12250.73</v>
          </cell>
          <cell r="G171">
            <v>6</v>
          </cell>
        </row>
        <row r="172">
          <cell r="B172" t="str">
            <v>PT05300250</v>
          </cell>
          <cell r="C172">
            <v>167</v>
          </cell>
          <cell r="D172" t="str">
            <v>Pintura sobre concreto com uma demão de Primer.</v>
          </cell>
          <cell r="E172" t="str">
            <v>m2</v>
          </cell>
          <cell r="F172">
            <v>9.09</v>
          </cell>
          <cell r="G172">
            <v>542</v>
          </cell>
        </row>
        <row r="173">
          <cell r="B173" t="str">
            <v>PT05400106</v>
          </cell>
          <cell r="C173">
            <v>168</v>
          </cell>
          <cell r="D173" t="str">
            <v>Pintura interna ou externa sobre ferro, com esmalte.</v>
          </cell>
          <cell r="E173" t="str">
            <v>m2</v>
          </cell>
          <cell r="F173">
            <v>7.86</v>
          </cell>
          <cell r="G173">
            <v>1262</v>
          </cell>
        </row>
        <row r="174">
          <cell r="B174" t="str">
            <v>DR05200050</v>
          </cell>
          <cell r="C174">
            <v>169</v>
          </cell>
          <cell r="D174" t="str">
            <v>Tubo de concreto armado com diametro de 0,40m.</v>
          </cell>
          <cell r="E174" t="str">
            <v>m</v>
          </cell>
          <cell r="F174">
            <v>43.02</v>
          </cell>
          <cell r="G174">
            <v>768</v>
          </cell>
        </row>
        <row r="175">
          <cell r="B175" t="str">
            <v>DR05200100</v>
          </cell>
          <cell r="C175">
            <v>170</v>
          </cell>
          <cell r="D175" t="str">
            <v>Tubo de concreto armado com diâmetro de 0,50m.</v>
          </cell>
          <cell r="E175" t="str">
            <v>m</v>
          </cell>
          <cell r="F175">
            <v>62.61</v>
          </cell>
          <cell r="G175">
            <v>290</v>
          </cell>
        </row>
        <row r="176">
          <cell r="B176" t="str">
            <v>DR05200150</v>
          </cell>
          <cell r="C176">
            <v>171</v>
          </cell>
          <cell r="D176" t="str">
            <v>Tubo de concreto armado com diâmetro de 0,60m.</v>
          </cell>
          <cell r="E176" t="str">
            <v>m</v>
          </cell>
          <cell r="F176">
            <v>71.53</v>
          </cell>
          <cell r="G176">
            <v>54</v>
          </cell>
        </row>
        <row r="177">
          <cell r="B177" t="str">
            <v>DR05200200</v>
          </cell>
          <cell r="C177">
            <v>172</v>
          </cell>
          <cell r="D177" t="str">
            <v>Tubo de concreto armado com diâmetro de 0,70m.</v>
          </cell>
          <cell r="E177" t="str">
            <v>m</v>
          </cell>
          <cell r="F177">
            <v>106.59</v>
          </cell>
          <cell r="G177">
            <v>264</v>
          </cell>
        </row>
        <row r="178">
          <cell r="B178" t="str">
            <v>DR05200250</v>
          </cell>
          <cell r="C178">
            <v>173</v>
          </cell>
          <cell r="D178" t="str">
            <v>Tubo de concreto armado com diâmetro de 0,80m.</v>
          </cell>
          <cell r="E178" t="str">
            <v>m</v>
          </cell>
          <cell r="F178">
            <v>113.63</v>
          </cell>
          <cell r="G178">
            <v>38</v>
          </cell>
        </row>
        <row r="179">
          <cell r="B179" t="str">
            <v>DR05200350</v>
          </cell>
          <cell r="C179">
            <v>174</v>
          </cell>
          <cell r="D179" t="str">
            <v>Tubo de concreto armado com diametro de 1m.</v>
          </cell>
          <cell r="E179" t="str">
            <v>m</v>
          </cell>
          <cell r="F179">
            <v>189.28</v>
          </cell>
          <cell r="G179">
            <v>320</v>
          </cell>
        </row>
        <row r="180">
          <cell r="B180" t="str">
            <v>DR05200500</v>
          </cell>
          <cell r="C180">
            <v>175</v>
          </cell>
          <cell r="D180" t="str">
            <v>Tubo de concreto armado com diâmetro de 1,50m.</v>
          </cell>
          <cell r="E180" t="str">
            <v>m</v>
          </cell>
          <cell r="F180">
            <v>400.58</v>
          </cell>
          <cell r="G180">
            <v>214</v>
          </cell>
        </row>
        <row r="181">
          <cell r="B181" t="str">
            <v>DR05400100</v>
          </cell>
          <cell r="C181">
            <v>176</v>
          </cell>
          <cell r="D181" t="str">
            <v>Tubo de PVC rígido Vinilfort, diâmetro de 150mm.</v>
          </cell>
          <cell r="E181" t="str">
            <v>m</v>
          </cell>
          <cell r="F181">
            <v>19.47</v>
          </cell>
          <cell r="G181">
            <v>1643</v>
          </cell>
        </row>
        <row r="182">
          <cell r="B182" t="str">
            <v>DR05400150</v>
          </cell>
          <cell r="C182">
            <v>177</v>
          </cell>
          <cell r="D182" t="str">
            <v>Tubo de PVC rígido Vinilfort, diâmetro de 200mm.</v>
          </cell>
          <cell r="E182" t="str">
            <v>m</v>
          </cell>
          <cell r="F182">
            <v>27.22</v>
          </cell>
          <cell r="G182">
            <v>263</v>
          </cell>
        </row>
        <row r="183">
          <cell r="B183" t="str">
            <v>DR10050065</v>
          </cell>
          <cell r="C183">
            <v>178</v>
          </cell>
          <cell r="D183" t="str">
            <v>Tubo de ferro fundido K-9, diâmetro de 300mm.</v>
          </cell>
          <cell r="E183" t="str">
            <v>m</v>
          </cell>
          <cell r="F183">
            <v>370.29</v>
          </cell>
          <cell r="G183">
            <v>200</v>
          </cell>
        </row>
        <row r="184">
          <cell r="B184" t="str">
            <v>DR20100050</v>
          </cell>
          <cell r="C184">
            <v>179</v>
          </cell>
          <cell r="D184" t="str">
            <v>Poço de visita de (1,20x1,20x1,40)m ø 0,40 a 0,70m.</v>
          </cell>
          <cell r="E184" t="str">
            <v xml:space="preserve"> un</v>
          </cell>
          <cell r="F184">
            <v>704.13</v>
          </cell>
          <cell r="G184">
            <v>22</v>
          </cell>
        </row>
        <row r="185">
          <cell r="B185" t="str">
            <v>DR20100053</v>
          </cell>
          <cell r="C185">
            <v>180</v>
          </cell>
          <cell r="D185" t="str">
            <v>Poço de visita de (1,30 x1,30 x1,40)m ø de 0,80 m.</v>
          </cell>
          <cell r="E185" t="str">
            <v xml:space="preserve"> un</v>
          </cell>
          <cell r="F185">
            <v>750.69</v>
          </cell>
          <cell r="G185">
            <v>2</v>
          </cell>
        </row>
        <row r="186">
          <cell r="B186" t="str">
            <v>DR20100059</v>
          </cell>
          <cell r="C186">
            <v>181</v>
          </cell>
          <cell r="D186" t="str">
            <v>Poço de visita de (1.50x1.50x1.60)m ø1,00 m.</v>
          </cell>
          <cell r="E186" t="str">
            <v xml:space="preserve"> un</v>
          </cell>
          <cell r="F186">
            <v>948.69</v>
          </cell>
          <cell r="G186">
            <v>11</v>
          </cell>
        </row>
        <row r="187">
          <cell r="B187" t="str">
            <v>DR20100068</v>
          </cell>
          <cell r="C187">
            <v>182</v>
          </cell>
          <cell r="D187" t="str">
            <v>Poço de vista de ( 2x 2x2,10)m ø1,50m.</v>
          </cell>
          <cell r="E187" t="str">
            <v xml:space="preserve"> un</v>
          </cell>
          <cell r="F187">
            <v>1525.88</v>
          </cell>
          <cell r="G187">
            <v>7</v>
          </cell>
        </row>
        <row r="188">
          <cell r="B188" t="str">
            <v>DR20150053</v>
          </cell>
          <cell r="C188">
            <v>183</v>
          </cell>
          <cell r="D188" t="str">
            <v>Poço de visita para esgoto sanitário de 1m .</v>
          </cell>
          <cell r="E188" t="str">
            <v xml:space="preserve"> un</v>
          </cell>
          <cell r="F188">
            <v>129.63</v>
          </cell>
          <cell r="G188">
            <v>2</v>
          </cell>
        </row>
        <row r="189">
          <cell r="B189" t="str">
            <v>DR20150056</v>
          </cell>
          <cell r="C189">
            <v>184</v>
          </cell>
          <cell r="D189" t="str">
            <v xml:space="preserve">Poço de visita para esgoto sanitário de 1,05m.                      </v>
          </cell>
          <cell r="E189" t="str">
            <v xml:space="preserve"> un</v>
          </cell>
          <cell r="F189">
            <v>303.89</v>
          </cell>
          <cell r="G189">
            <v>1</v>
          </cell>
        </row>
        <row r="190">
          <cell r="B190" t="str">
            <v>DR20150059</v>
          </cell>
          <cell r="C190">
            <v>185</v>
          </cell>
          <cell r="D190" t="str">
            <v xml:space="preserve">Poço de visita para esgoto sanitário de 1,20m.  </v>
          </cell>
          <cell r="E190" t="str">
            <v xml:space="preserve"> un</v>
          </cell>
          <cell r="F190">
            <v>337.88</v>
          </cell>
          <cell r="G190">
            <v>15</v>
          </cell>
        </row>
        <row r="191">
          <cell r="B191" t="str">
            <v>DR20150062</v>
          </cell>
          <cell r="C191">
            <v>186</v>
          </cell>
          <cell r="D191" t="str">
            <v xml:space="preserve">Poço de visita de esgoto sanitário de 1,40m.      </v>
          </cell>
          <cell r="E191" t="str">
            <v xml:space="preserve"> un</v>
          </cell>
          <cell r="F191">
            <v>387.67</v>
          </cell>
          <cell r="G191">
            <v>5</v>
          </cell>
        </row>
        <row r="192">
          <cell r="B192" t="str">
            <v>DR20150065</v>
          </cell>
          <cell r="C192">
            <v>187</v>
          </cell>
          <cell r="D192" t="str">
            <v xml:space="preserve">Poço de visita de esgoto sanitário de 1,50m.  </v>
          </cell>
          <cell r="E192" t="str">
            <v xml:space="preserve"> un</v>
          </cell>
          <cell r="F192">
            <v>412.76</v>
          </cell>
          <cell r="G192">
            <v>7</v>
          </cell>
        </row>
        <row r="193">
          <cell r="B193" t="str">
            <v>DR20150068</v>
          </cell>
          <cell r="C193">
            <v>188</v>
          </cell>
          <cell r="D193" t="str">
            <v xml:space="preserve">Poço de visita de esgoto sanitário de 1,60m.          </v>
          </cell>
          <cell r="E193" t="str">
            <v xml:space="preserve"> un</v>
          </cell>
          <cell r="F193">
            <v>416.03</v>
          </cell>
          <cell r="G193">
            <v>4</v>
          </cell>
        </row>
        <row r="194">
          <cell r="B194" t="str">
            <v>DR20150071</v>
          </cell>
          <cell r="C194">
            <v>189</v>
          </cell>
          <cell r="D194" t="str">
            <v xml:space="preserve">Poço de visita de esgoto sanitário de 1,70m.   </v>
          </cell>
          <cell r="E194" t="str">
            <v xml:space="preserve"> un</v>
          </cell>
          <cell r="F194">
            <v>450.56</v>
          </cell>
          <cell r="G194">
            <v>2</v>
          </cell>
        </row>
        <row r="195">
          <cell r="B195" t="str">
            <v>DR20150074</v>
          </cell>
          <cell r="C195">
            <v>190</v>
          </cell>
          <cell r="D195" t="str">
            <v xml:space="preserve">Poço de visita de esgoto sanitário de 2m.       </v>
          </cell>
          <cell r="E195" t="str">
            <v xml:space="preserve"> un</v>
          </cell>
          <cell r="F195">
            <v>479.14</v>
          </cell>
          <cell r="G195">
            <v>12</v>
          </cell>
        </row>
        <row r="196">
          <cell r="B196" t="str">
            <v>DR20150077</v>
          </cell>
          <cell r="C196">
            <v>191</v>
          </cell>
          <cell r="D196" t="str">
            <v xml:space="preserve">Poço de visita de esgoto sanitário de 2,30m.        </v>
          </cell>
          <cell r="E196" t="str">
            <v xml:space="preserve"> un</v>
          </cell>
          <cell r="F196">
            <v>518.35</v>
          </cell>
          <cell r="G196">
            <v>2</v>
          </cell>
        </row>
        <row r="197">
          <cell r="B197" t="str">
            <v>DR30150103</v>
          </cell>
          <cell r="C197">
            <v>192</v>
          </cell>
          <cell r="D197" t="str">
            <v>Caixa de ralo de blocos de concreto prensado.</v>
          </cell>
          <cell r="E197" t="str">
            <v xml:space="preserve"> un</v>
          </cell>
          <cell r="F197">
            <v>541.29999999999995</v>
          </cell>
          <cell r="G197">
            <v>135</v>
          </cell>
        </row>
        <row r="198">
          <cell r="B198" t="str">
            <v>DR05300100</v>
          </cell>
          <cell r="C198">
            <v>193</v>
          </cell>
          <cell r="D198" t="str">
            <v>Manilha cerâmica vidrada, com diâmetro 0,15m.</v>
          </cell>
          <cell r="E198" t="str">
            <v>m</v>
          </cell>
          <cell r="F198">
            <v>16.14</v>
          </cell>
          <cell r="G198">
            <v>1240</v>
          </cell>
        </row>
        <row r="199">
          <cell r="B199" t="str">
            <v>DR35050250</v>
          </cell>
          <cell r="C199">
            <v>194</v>
          </cell>
          <cell r="D199" t="str">
            <v>Tampão de ferro fundido completo pesado, de 0,60m.</v>
          </cell>
          <cell r="E199" t="str">
            <v xml:space="preserve"> un</v>
          </cell>
          <cell r="F199">
            <v>209.66</v>
          </cell>
          <cell r="G199">
            <v>140</v>
          </cell>
        </row>
        <row r="200">
          <cell r="B200" t="str">
            <v>DR35050300</v>
          </cell>
          <cell r="C200">
            <v>195</v>
          </cell>
          <cell r="D200" t="str">
            <v>Tampão de ferro fundido completo, de 3 seções.</v>
          </cell>
          <cell r="E200" t="str">
            <v xml:space="preserve"> un</v>
          </cell>
          <cell r="F200">
            <v>1659.65</v>
          </cell>
          <cell r="G200">
            <v>9</v>
          </cell>
        </row>
        <row r="201">
          <cell r="B201" t="str">
            <v>DR55050450</v>
          </cell>
          <cell r="C201">
            <v>196</v>
          </cell>
          <cell r="D201" t="str">
            <v>Embasamento de tubulação, feito com pó-de-pedra.</v>
          </cell>
          <cell r="E201" t="str">
            <v>m3</v>
          </cell>
          <cell r="F201">
            <v>47.35</v>
          </cell>
          <cell r="G201">
            <v>200</v>
          </cell>
        </row>
        <row r="202">
          <cell r="B202" t="str">
            <v>DR75050077</v>
          </cell>
          <cell r="C202">
            <v>197</v>
          </cell>
          <cell r="D202" t="str">
            <v>Levantamento limpeza reassentamento tubos ø1,50m.</v>
          </cell>
          <cell r="E202" t="str">
            <v>m</v>
          </cell>
          <cell r="F202">
            <v>137.80000000000001</v>
          </cell>
          <cell r="G202">
            <v>576</v>
          </cell>
        </row>
        <row r="203">
          <cell r="B203" t="str">
            <v>BP05050050</v>
          </cell>
          <cell r="C203">
            <v>198</v>
          </cell>
          <cell r="D203" t="str">
            <v>Base de brita corrida.</v>
          </cell>
          <cell r="E203" t="str">
            <v>m3</v>
          </cell>
          <cell r="F203">
            <v>35.47</v>
          </cell>
          <cell r="G203">
            <v>7200</v>
          </cell>
        </row>
        <row r="204">
          <cell r="B204" t="str">
            <v>BP05050400A</v>
          </cell>
          <cell r="C204">
            <v>199</v>
          </cell>
          <cell r="D204" t="str">
            <v>Imprimação de base de pavimentação.</v>
          </cell>
          <cell r="E204" t="str">
            <v>m2</v>
          </cell>
          <cell r="F204">
            <v>2.04</v>
          </cell>
          <cell r="G204">
            <v>23998</v>
          </cell>
        </row>
        <row r="205">
          <cell r="B205" t="str">
            <v>BP05050100</v>
          </cell>
          <cell r="C205">
            <v>200</v>
          </cell>
          <cell r="D205" t="str">
            <v>Camada de bloqueio (colchão) de areia.</v>
          </cell>
          <cell r="E205" t="str">
            <v>m3</v>
          </cell>
          <cell r="F205">
            <v>29.11</v>
          </cell>
          <cell r="G205">
            <v>7200</v>
          </cell>
        </row>
        <row r="206">
          <cell r="B206" t="str">
            <v>BP05050103</v>
          </cell>
          <cell r="C206">
            <v>201</v>
          </cell>
          <cell r="D206" t="str">
            <v>Camada de bloqueio (colchão) de pó-de-pedra.</v>
          </cell>
          <cell r="E206" t="str">
            <v>m3</v>
          </cell>
          <cell r="F206">
            <v>31.41</v>
          </cell>
          <cell r="G206">
            <v>6000</v>
          </cell>
        </row>
        <row r="207">
          <cell r="B207" t="str">
            <v>BP10050659</v>
          </cell>
          <cell r="C207">
            <v>202</v>
          </cell>
          <cell r="D207" t="str">
            <v>Revestimento de CBUQ, com  10cm de espessura.</v>
          </cell>
          <cell r="E207" t="str">
            <v>m2</v>
          </cell>
          <cell r="F207">
            <v>24.98</v>
          </cell>
          <cell r="G207">
            <v>23998</v>
          </cell>
        </row>
        <row r="208">
          <cell r="B208" t="str">
            <v>BP10200368</v>
          </cell>
          <cell r="C208">
            <v>203</v>
          </cell>
          <cell r="D208" t="str">
            <v>Revestimento intertravado com peças de concreto.</v>
          </cell>
          <cell r="E208" t="str">
            <v>m2</v>
          </cell>
          <cell r="F208">
            <v>54.88</v>
          </cell>
          <cell r="G208">
            <v>18820</v>
          </cell>
        </row>
        <row r="209">
          <cell r="B209" t="str">
            <v>BP10250050</v>
          </cell>
          <cell r="C209">
            <v>204</v>
          </cell>
          <cell r="D209" t="str">
            <v>Paralelepípedos.Fornecimento.</v>
          </cell>
          <cell r="E209" t="str">
            <v xml:space="preserve"> un</v>
          </cell>
          <cell r="F209">
            <v>0.45</v>
          </cell>
          <cell r="G209">
            <v>2877</v>
          </cell>
        </row>
        <row r="210">
          <cell r="B210" t="str">
            <v>BP05050450</v>
          </cell>
          <cell r="C210">
            <v>205</v>
          </cell>
          <cell r="D210" t="str">
            <v>Regularização de subleito.</v>
          </cell>
          <cell r="E210" t="str">
            <v>m2</v>
          </cell>
          <cell r="F210">
            <v>0.41</v>
          </cell>
          <cell r="G210">
            <v>23998</v>
          </cell>
        </row>
        <row r="211">
          <cell r="B211" t="str">
            <v>BP20100053</v>
          </cell>
          <cell r="C211">
            <v>206</v>
          </cell>
          <cell r="D211" t="str">
            <v>Cordões de concreto simples, secção de (10x25)cm.</v>
          </cell>
          <cell r="E211" t="str">
            <v>m</v>
          </cell>
          <cell r="F211">
            <v>15.98</v>
          </cell>
          <cell r="G211">
            <v>864</v>
          </cell>
        </row>
        <row r="212">
          <cell r="B212" t="str">
            <v>BP05050250</v>
          </cell>
          <cell r="C212">
            <v>207</v>
          </cell>
          <cell r="D212" t="str">
            <v>Construção de aterro.</v>
          </cell>
          <cell r="E212" t="str">
            <v>m3</v>
          </cell>
          <cell r="F212">
            <v>1.1299999999999999</v>
          </cell>
          <cell r="G212">
            <v>5000</v>
          </cell>
        </row>
        <row r="213">
          <cell r="B213" t="str">
            <v>BP10050400A</v>
          </cell>
          <cell r="C213">
            <v>208</v>
          </cell>
          <cell r="D213" t="str">
            <v>Pintura de ligação.</v>
          </cell>
          <cell r="E213" t="str">
            <v>m2</v>
          </cell>
          <cell r="F213">
            <v>1.23</v>
          </cell>
          <cell r="G213">
            <v>23998</v>
          </cell>
        </row>
        <row r="214">
          <cell r="B214" t="str">
            <v>BP10050500</v>
          </cell>
          <cell r="C214">
            <v>209</v>
          </cell>
          <cell r="D214" t="str">
            <v>Recomposição de revestimento em concreto asfáltico.</v>
          </cell>
          <cell r="E214" t="str">
            <v>m2</v>
          </cell>
          <cell r="F214">
            <v>2.13</v>
          </cell>
          <cell r="G214">
            <v>2000</v>
          </cell>
        </row>
        <row r="215">
          <cell r="B215" t="str">
            <v>BP10150050</v>
          </cell>
          <cell r="C215">
            <v>210</v>
          </cell>
          <cell r="D215" t="str">
            <v>Junta de retração, serrada com disco de diamantes.</v>
          </cell>
          <cell r="E215" t="str">
            <v>m</v>
          </cell>
          <cell r="F215">
            <v>7.5</v>
          </cell>
          <cell r="G215">
            <v>415</v>
          </cell>
        </row>
        <row r="216">
          <cell r="B216" t="str">
            <v>BP10250050</v>
          </cell>
          <cell r="C216">
            <v>211</v>
          </cell>
          <cell r="D216" t="str">
            <v xml:space="preserve">Paralelepípedos.Fornecimento. </v>
          </cell>
          <cell r="E216" t="str">
            <v xml:space="preserve"> un</v>
          </cell>
          <cell r="F216">
            <v>0.45</v>
          </cell>
          <cell r="G216">
            <v>2877</v>
          </cell>
        </row>
        <row r="217">
          <cell r="B217" t="str">
            <v>BP15050050</v>
          </cell>
          <cell r="C217">
            <v>212</v>
          </cell>
          <cell r="D217" t="str">
            <v>Fresagem espessura de até 5cm.</v>
          </cell>
          <cell r="E217" t="str">
            <v>m2</v>
          </cell>
          <cell r="F217">
            <v>1.34</v>
          </cell>
          <cell r="G217">
            <v>16799</v>
          </cell>
        </row>
        <row r="218">
          <cell r="B218" t="str">
            <v>BP20150056</v>
          </cell>
          <cell r="C218">
            <v>213</v>
          </cell>
          <cell r="D218" t="str">
            <v>Sarjeta e meio-fio conjugados, de concreto simples.</v>
          </cell>
          <cell r="E218" t="str">
            <v>m</v>
          </cell>
          <cell r="F218">
            <v>44.43</v>
          </cell>
          <cell r="G218">
            <v>4315</v>
          </cell>
        </row>
        <row r="219">
          <cell r="B219" t="str">
            <v>PJ05100150</v>
          </cell>
          <cell r="C219">
            <v>214</v>
          </cell>
          <cell r="D219" t="str">
            <v>Plantio de grama em placas.</v>
          </cell>
          <cell r="E219" t="str">
            <v>m2</v>
          </cell>
          <cell r="F219">
            <v>6.48</v>
          </cell>
          <cell r="G219">
            <v>2213</v>
          </cell>
        </row>
        <row r="220">
          <cell r="B220" t="str">
            <v>PJ10050200</v>
          </cell>
          <cell r="C220">
            <v>215</v>
          </cell>
          <cell r="D220" t="str">
            <v>Plantio de árvore de 2m de altura.</v>
          </cell>
          <cell r="E220" t="str">
            <v xml:space="preserve"> un</v>
          </cell>
          <cell r="F220">
            <v>14.95</v>
          </cell>
          <cell r="G220">
            <v>283</v>
          </cell>
        </row>
        <row r="221">
          <cell r="B221" t="str">
            <v>PJ10150050</v>
          </cell>
          <cell r="C221">
            <v>216</v>
          </cell>
          <cell r="D221" t="str">
            <v>Árvores tipo 1 - Pseudobombax Ellipticum.</v>
          </cell>
          <cell r="E221" t="str">
            <v xml:space="preserve"> un</v>
          </cell>
          <cell r="F221">
            <v>12.9</v>
          </cell>
          <cell r="G221">
            <v>283</v>
          </cell>
        </row>
        <row r="222">
          <cell r="B222" t="str">
            <v>PJ10250056</v>
          </cell>
          <cell r="C222">
            <v>217</v>
          </cell>
          <cell r="D222" t="str">
            <v>Palmeira tipo 3 - Roystonea Oleracea.</v>
          </cell>
          <cell r="E222" t="str">
            <v xml:space="preserve"> un</v>
          </cell>
          <cell r="F222">
            <v>250</v>
          </cell>
          <cell r="G222">
            <v>20</v>
          </cell>
        </row>
        <row r="223">
          <cell r="B223" t="str">
            <v>PJ20100050</v>
          </cell>
          <cell r="C223">
            <v>218</v>
          </cell>
          <cell r="D223" t="str">
            <v>Arrancamento e replantio de árvore adulta.</v>
          </cell>
          <cell r="E223" t="str">
            <v xml:space="preserve"> un</v>
          </cell>
          <cell r="F223">
            <v>46.5</v>
          </cell>
          <cell r="G223">
            <v>32</v>
          </cell>
        </row>
        <row r="224">
          <cell r="B224" t="str">
            <v>PJ20100306</v>
          </cell>
          <cell r="C224">
            <v>219</v>
          </cell>
          <cell r="D224" t="str">
            <v>Remoção de árvore de grande porte.</v>
          </cell>
          <cell r="E224" t="str">
            <v xml:space="preserve"> un</v>
          </cell>
          <cell r="F224">
            <v>886.31</v>
          </cell>
          <cell r="G224">
            <v>10</v>
          </cell>
        </row>
        <row r="225">
          <cell r="B225" t="str">
            <v>PJ40100356</v>
          </cell>
          <cell r="C225">
            <v>220</v>
          </cell>
          <cell r="D225" t="str">
            <v>Tratamento fitossanitário em árvores.</v>
          </cell>
          <cell r="E225" t="str">
            <v xml:space="preserve"> un</v>
          </cell>
          <cell r="F225">
            <v>663.93</v>
          </cell>
          <cell r="G225">
            <v>100</v>
          </cell>
        </row>
        <row r="226">
          <cell r="B226" t="str">
            <v>PJ15050053</v>
          </cell>
          <cell r="C226">
            <v>221</v>
          </cell>
          <cell r="D226" t="str">
            <v>Cerca protetora para jardim.</v>
          </cell>
          <cell r="E226" t="str">
            <v>m2</v>
          </cell>
          <cell r="F226">
            <v>57.16</v>
          </cell>
          <cell r="G226">
            <v>200</v>
          </cell>
        </row>
        <row r="227">
          <cell r="B227" t="str">
            <v>PJ25050100</v>
          </cell>
          <cell r="C227">
            <v>222</v>
          </cell>
          <cell r="D227" t="str">
            <v>Banco para jardim, duplo, pés em ferro fundido.</v>
          </cell>
          <cell r="E227" t="str">
            <v xml:space="preserve"> un</v>
          </cell>
          <cell r="F227">
            <v>904.96</v>
          </cell>
          <cell r="G227">
            <v>36</v>
          </cell>
        </row>
        <row r="228">
          <cell r="B228" t="str">
            <v>PJ25050153</v>
          </cell>
          <cell r="C228">
            <v>223</v>
          </cell>
          <cell r="D228" t="str">
            <v>Mesa de jogos com 4 bancos.</v>
          </cell>
          <cell r="E228" t="str">
            <v xml:space="preserve"> un</v>
          </cell>
          <cell r="F228">
            <v>547.5</v>
          </cell>
          <cell r="G228">
            <v>14</v>
          </cell>
        </row>
        <row r="229">
          <cell r="B229" t="str">
            <v>PJ25100253</v>
          </cell>
          <cell r="C229">
            <v>224</v>
          </cell>
          <cell r="D229" t="str">
            <v>Brinquedo modelo A-08 Dupla Escalada.</v>
          </cell>
          <cell r="E229" t="str">
            <v xml:space="preserve"> un</v>
          </cell>
          <cell r="F229">
            <v>1730.38</v>
          </cell>
          <cell r="G229">
            <v>5</v>
          </cell>
        </row>
        <row r="230">
          <cell r="B230" t="str">
            <v>PJ25100350</v>
          </cell>
          <cell r="C230">
            <v>225</v>
          </cell>
          <cell r="D230" t="str">
            <v>Casa do Tarzan, referência M-45, conforme o modelo.</v>
          </cell>
          <cell r="E230" t="str">
            <v xml:space="preserve"> un</v>
          </cell>
          <cell r="F230">
            <v>2911.25</v>
          </cell>
          <cell r="G230">
            <v>1</v>
          </cell>
        </row>
        <row r="231">
          <cell r="B231" t="str">
            <v>PJ25100600</v>
          </cell>
          <cell r="C231">
            <v>226</v>
          </cell>
          <cell r="D231" t="str">
            <v>Etapa 8, conforme o modelo Pactaplayground.</v>
          </cell>
          <cell r="E231" t="str">
            <v xml:space="preserve"> un</v>
          </cell>
          <cell r="F231">
            <v>263.37</v>
          </cell>
          <cell r="G231">
            <v>1</v>
          </cell>
        </row>
        <row r="232">
          <cell r="B232" t="str">
            <v>PJ25101000</v>
          </cell>
          <cell r="C232">
            <v>227</v>
          </cell>
          <cell r="D232" t="str">
            <v>Prancha para abdominal, em madeira de Lei.</v>
          </cell>
          <cell r="E232" t="str">
            <v xml:space="preserve"> un</v>
          </cell>
          <cell r="F232">
            <v>288.86</v>
          </cell>
          <cell r="G232">
            <v>2</v>
          </cell>
        </row>
        <row r="233">
          <cell r="B233" t="str">
            <v>PJ15050153</v>
          </cell>
          <cell r="C233">
            <v>228</v>
          </cell>
          <cell r="D233" t="str">
            <v>Protetor de árvore em ferro de 3/8".</v>
          </cell>
          <cell r="E233" t="str">
            <v xml:space="preserve"> un</v>
          </cell>
          <cell r="F233">
            <v>40.17</v>
          </cell>
          <cell r="G233">
            <v>283</v>
          </cell>
        </row>
        <row r="234">
          <cell r="B234" t="str">
            <v>PJ20050200</v>
          </cell>
          <cell r="C234">
            <v>229</v>
          </cell>
          <cell r="D234" t="str">
            <v>Aterro com terra preta simples, para gramados.</v>
          </cell>
          <cell r="E234" t="str">
            <v>m3</v>
          </cell>
          <cell r="F234">
            <v>57.72</v>
          </cell>
          <cell r="G234">
            <v>303</v>
          </cell>
        </row>
        <row r="235">
          <cell r="B235" t="str">
            <v>PJ20050453</v>
          </cell>
          <cell r="C235">
            <v>230</v>
          </cell>
          <cell r="D235" t="str">
            <v>Irrigação de árvore e/ou palmeira com Caminhão Pipa.</v>
          </cell>
          <cell r="E235" t="str">
            <v xml:space="preserve"> un</v>
          </cell>
          <cell r="F235">
            <v>0.25</v>
          </cell>
          <cell r="G235">
            <v>303</v>
          </cell>
        </row>
        <row r="236">
          <cell r="B236" t="str">
            <v>PJ20050870</v>
          </cell>
          <cell r="C236">
            <v>231</v>
          </cell>
          <cell r="D236" t="str">
            <v xml:space="preserve">Revolvimento de solo até 20cm de profundidade.   </v>
          </cell>
          <cell r="E236" t="str">
            <v>m2</v>
          </cell>
          <cell r="F236">
            <v>0.67</v>
          </cell>
          <cell r="G236">
            <v>1000</v>
          </cell>
        </row>
        <row r="237">
          <cell r="B237" t="str">
            <v>PJ25250106</v>
          </cell>
          <cell r="C237">
            <v>232</v>
          </cell>
          <cell r="D237" t="str">
            <v>Frade metálico, em ferro fundido, modelo ciclovia.</v>
          </cell>
          <cell r="E237" t="str">
            <v xml:space="preserve"> un</v>
          </cell>
          <cell r="F237">
            <v>94.45</v>
          </cell>
          <cell r="G237">
            <v>505</v>
          </cell>
        </row>
        <row r="238">
          <cell r="B238" t="str">
            <v>PJ40050159</v>
          </cell>
          <cell r="C238">
            <v>233</v>
          </cell>
          <cell r="D238" t="str">
            <v>Remoção de espécies vegetais.</v>
          </cell>
          <cell r="E238" t="str">
            <v xml:space="preserve"> un</v>
          </cell>
          <cell r="F238">
            <v>207.92</v>
          </cell>
          <cell r="G238">
            <v>35</v>
          </cell>
        </row>
        <row r="239">
          <cell r="B239" t="str">
            <v>IP05100300</v>
          </cell>
          <cell r="C239">
            <v>234</v>
          </cell>
          <cell r="D239" t="str">
            <v>Poste de aço, reto, cônico contínuo de 4,5m.</v>
          </cell>
          <cell r="E239" t="str">
            <v xml:space="preserve"> un</v>
          </cell>
          <cell r="F239">
            <v>199.5</v>
          </cell>
          <cell r="G239">
            <v>70</v>
          </cell>
        </row>
        <row r="240">
          <cell r="B240" t="str">
            <v>IP05100553</v>
          </cell>
          <cell r="C240">
            <v>235</v>
          </cell>
          <cell r="D240" t="str">
            <v>Poste de aço, reto, de 7m.</v>
          </cell>
          <cell r="E240" t="str">
            <v xml:space="preserve"> un</v>
          </cell>
          <cell r="F240">
            <v>4336.38</v>
          </cell>
          <cell r="G240">
            <v>10</v>
          </cell>
        </row>
        <row r="241">
          <cell r="B241" t="str">
            <v>IP05100556</v>
          </cell>
          <cell r="C241">
            <v>236</v>
          </cell>
          <cell r="D241" t="str">
            <v>Poste de aço, reto, de 7m.</v>
          </cell>
          <cell r="E241" t="str">
            <v xml:space="preserve"> un</v>
          </cell>
          <cell r="F241">
            <v>4127</v>
          </cell>
          <cell r="G241">
            <v>20</v>
          </cell>
        </row>
        <row r="242">
          <cell r="B242" t="str">
            <v>IP05100562</v>
          </cell>
          <cell r="C242">
            <v>237</v>
          </cell>
          <cell r="D242" t="str">
            <v>Poste de aço, reto, de 7m.</v>
          </cell>
          <cell r="E242" t="str">
            <v xml:space="preserve"> un</v>
          </cell>
          <cell r="F242">
            <v>3360</v>
          </cell>
          <cell r="G242">
            <v>40</v>
          </cell>
        </row>
        <row r="243">
          <cell r="B243" t="str">
            <v>IP10300506</v>
          </cell>
          <cell r="C243">
            <v>238</v>
          </cell>
          <cell r="D243" t="str">
            <v>Conector tipo cunha, em liga de cobre estanhado.</v>
          </cell>
          <cell r="E243" t="str">
            <v xml:space="preserve"> un</v>
          </cell>
          <cell r="F243">
            <v>6.55</v>
          </cell>
          <cell r="G243">
            <v>32</v>
          </cell>
        </row>
        <row r="244">
          <cell r="B244" t="str">
            <v>IP15250100</v>
          </cell>
          <cell r="C244">
            <v>239</v>
          </cell>
          <cell r="D244" t="str">
            <v xml:space="preserve">Cabo de cobre nu, seção de 16mm2.  Fornecimento.  </v>
          </cell>
          <cell r="E244" t="str">
            <v>kg</v>
          </cell>
          <cell r="F244">
            <v>11.42</v>
          </cell>
          <cell r="G244">
            <v>140</v>
          </cell>
        </row>
        <row r="245">
          <cell r="B245" t="str">
            <v>IP15250109</v>
          </cell>
          <cell r="C245">
            <v>240</v>
          </cell>
          <cell r="D245" t="str">
            <v xml:space="preserve">Cabo de cobre nu, seção de 25mm2.  Fornecimento. </v>
          </cell>
          <cell r="E245" t="str">
            <v>kg</v>
          </cell>
          <cell r="F245">
            <v>11.42</v>
          </cell>
          <cell r="G245">
            <v>141.69999999999999</v>
          </cell>
        </row>
        <row r="246">
          <cell r="B246" t="str">
            <v>IP15300053</v>
          </cell>
          <cell r="C246">
            <v>241</v>
          </cell>
          <cell r="D246" t="str">
            <v>Cabo de cobre flexível, 750V, seção de 2x1,5mm2.</v>
          </cell>
          <cell r="E246" t="str">
            <v>m</v>
          </cell>
          <cell r="F246">
            <v>0.88</v>
          </cell>
          <cell r="G246">
            <v>2158</v>
          </cell>
        </row>
        <row r="247">
          <cell r="B247" t="str">
            <v>IP15300062</v>
          </cell>
          <cell r="C247">
            <v>242</v>
          </cell>
          <cell r="D247" t="str">
            <v>Cabo de cobre flexível, 750V, seção de 3x1,5mm2.</v>
          </cell>
          <cell r="E247" t="str">
            <v xml:space="preserve"> un</v>
          </cell>
          <cell r="F247">
            <v>4.62</v>
          </cell>
          <cell r="G247">
            <v>2158</v>
          </cell>
        </row>
        <row r="248">
          <cell r="B248" t="str">
            <v>IP15350350</v>
          </cell>
          <cell r="C248">
            <v>243</v>
          </cell>
          <cell r="D248" t="str">
            <v>Cabo de cobre rígido, seção de 10mm2, 1Kv,  XLPE.</v>
          </cell>
          <cell r="E248" t="str">
            <v>m</v>
          </cell>
          <cell r="F248">
            <v>2.2599999999999998</v>
          </cell>
          <cell r="G248">
            <v>5100</v>
          </cell>
        </row>
        <row r="249">
          <cell r="B249" t="str">
            <v>IP15350456</v>
          </cell>
          <cell r="C249">
            <v>244</v>
          </cell>
          <cell r="D249" t="str">
            <v>Cabo de cobre rígido, seção de 25mm2, 1Kv, XLPE.</v>
          </cell>
          <cell r="E249" t="str">
            <v>m</v>
          </cell>
          <cell r="F249">
            <v>4.4400000000000004</v>
          </cell>
          <cell r="G249">
            <v>144</v>
          </cell>
        </row>
        <row r="250">
          <cell r="B250" t="str">
            <v>IP15350556</v>
          </cell>
          <cell r="C250">
            <v>245</v>
          </cell>
          <cell r="D250" t="str">
            <v>Cabo de cobre rígido, seção de 50mm2, 1Kv, XLPE.</v>
          </cell>
          <cell r="E250" t="str">
            <v>m</v>
          </cell>
          <cell r="F250">
            <v>23.38</v>
          </cell>
          <cell r="G250">
            <v>1870</v>
          </cell>
        </row>
        <row r="251">
          <cell r="B251" t="str">
            <v>IP15450106</v>
          </cell>
          <cell r="C251">
            <v>246</v>
          </cell>
          <cell r="D251" t="str">
            <v>Colocação de 3 condutores singelos em linha de dutos.</v>
          </cell>
          <cell r="E251" t="str">
            <v>m</v>
          </cell>
          <cell r="F251">
            <v>1.42</v>
          </cell>
          <cell r="G251">
            <v>940</v>
          </cell>
        </row>
        <row r="252">
          <cell r="B252" t="str">
            <v>IP15450109</v>
          </cell>
          <cell r="C252">
            <v>247</v>
          </cell>
          <cell r="D252" t="str">
            <v>Colocação de 4 condutores singelos em linha de dutos.</v>
          </cell>
          <cell r="E252" t="str">
            <v>m</v>
          </cell>
          <cell r="F252">
            <v>1.96</v>
          </cell>
          <cell r="G252">
            <v>6180</v>
          </cell>
        </row>
        <row r="253">
          <cell r="B253" t="str">
            <v>IP35150050</v>
          </cell>
          <cell r="C253">
            <v>248</v>
          </cell>
          <cell r="D253" t="str">
            <v>Comando em grupo CRJ-04 ou similar, 85A.</v>
          </cell>
          <cell r="E253" t="str">
            <v xml:space="preserve"> un</v>
          </cell>
          <cell r="F253">
            <v>1984.4</v>
          </cell>
          <cell r="G253">
            <v>2</v>
          </cell>
        </row>
        <row r="254">
          <cell r="B254" t="str">
            <v>IP35150400</v>
          </cell>
          <cell r="C254">
            <v>249</v>
          </cell>
          <cell r="D254" t="str">
            <v>Comando para IP, caixa trifásico, capacidade de 45A.</v>
          </cell>
          <cell r="E254" t="str">
            <v xml:space="preserve"> un</v>
          </cell>
          <cell r="F254">
            <v>1238</v>
          </cell>
          <cell r="G254">
            <v>6</v>
          </cell>
        </row>
        <row r="255">
          <cell r="B255" t="str">
            <v>IP40050100</v>
          </cell>
          <cell r="C255">
            <v>250</v>
          </cell>
          <cell r="D255" t="str">
            <v>Chave blindada, bipolar, 60A. Fornecimento.</v>
          </cell>
          <cell r="E255" t="str">
            <v xml:space="preserve"> un</v>
          </cell>
          <cell r="F255">
            <v>127</v>
          </cell>
          <cell r="G255">
            <v>10</v>
          </cell>
        </row>
        <row r="256">
          <cell r="B256" t="str">
            <v>IP50300850</v>
          </cell>
          <cell r="C256">
            <v>251</v>
          </cell>
          <cell r="D256" t="str">
            <v>Reator subterrâneo para lâmpada de VS de 400W.</v>
          </cell>
          <cell r="E256" t="str">
            <v xml:space="preserve"> un</v>
          </cell>
          <cell r="F256">
            <v>79.099999999999994</v>
          </cell>
          <cell r="G256">
            <v>198</v>
          </cell>
        </row>
        <row r="257">
          <cell r="B257" t="str">
            <v>IP10350400</v>
          </cell>
          <cell r="C257">
            <v>252</v>
          </cell>
          <cell r="D257" t="str">
            <v>Caixa de ligação tipo Condulets R-15/LB-22.</v>
          </cell>
          <cell r="E257" t="str">
            <v xml:space="preserve"> un</v>
          </cell>
          <cell r="F257">
            <v>7.62</v>
          </cell>
          <cell r="G257">
            <v>40</v>
          </cell>
        </row>
        <row r="258">
          <cell r="B258" t="str">
            <v>IP20050050</v>
          </cell>
          <cell r="C258">
            <v>253</v>
          </cell>
          <cell r="D258" t="str">
            <v xml:space="preserve">Aterramento de caixa Hand-Hole. </v>
          </cell>
          <cell r="E258" t="str">
            <v xml:space="preserve"> un</v>
          </cell>
          <cell r="F258">
            <v>10.34</v>
          </cell>
          <cell r="G258">
            <v>140</v>
          </cell>
        </row>
        <row r="259">
          <cell r="B259" t="str">
            <v>IP25100153</v>
          </cell>
          <cell r="C259">
            <v>254</v>
          </cell>
          <cell r="D259" t="str">
            <v>Caixa Hand-Hole, (0,60x0,60)m.</v>
          </cell>
          <cell r="E259" t="str">
            <v xml:space="preserve"> un</v>
          </cell>
          <cell r="F259">
            <v>80.78</v>
          </cell>
          <cell r="G259">
            <v>140</v>
          </cell>
        </row>
        <row r="260">
          <cell r="B260" t="str">
            <v>IP25100165</v>
          </cell>
          <cell r="C260">
            <v>255</v>
          </cell>
          <cell r="D260" t="str">
            <v>Caixa Hand-Hole, (0,60x0,90)m.</v>
          </cell>
          <cell r="E260" t="str">
            <v xml:space="preserve"> un</v>
          </cell>
          <cell r="F260">
            <v>111.4</v>
          </cell>
          <cell r="G260">
            <v>20</v>
          </cell>
        </row>
        <row r="261">
          <cell r="B261" t="str">
            <v>IP50100200</v>
          </cell>
          <cell r="C261">
            <v>256</v>
          </cell>
          <cell r="D261" t="str">
            <v>Luminária decorativa LDRJ-06 para lâmpada VS.</v>
          </cell>
          <cell r="E261" t="str">
            <v xml:space="preserve"> un</v>
          </cell>
          <cell r="F261">
            <v>362.07</v>
          </cell>
          <cell r="G261">
            <v>360</v>
          </cell>
        </row>
        <row r="262">
          <cell r="B262" t="str">
            <v>IP50100250</v>
          </cell>
          <cell r="C262">
            <v>257</v>
          </cell>
          <cell r="D262" t="str">
            <v>Luminária decorativa tipo LDRJ-16/2.</v>
          </cell>
          <cell r="E262" t="str">
            <v xml:space="preserve"> un</v>
          </cell>
          <cell r="F262">
            <v>249.69</v>
          </cell>
          <cell r="G262">
            <v>280</v>
          </cell>
        </row>
        <row r="263">
          <cell r="B263" t="str">
            <v>IP50200050</v>
          </cell>
          <cell r="C263">
            <v>258</v>
          </cell>
          <cell r="D263" t="str">
            <v>Base simples para luminária LDRJ-06.</v>
          </cell>
          <cell r="E263" t="str">
            <v xml:space="preserve"> un</v>
          </cell>
          <cell r="F263">
            <v>40</v>
          </cell>
          <cell r="G263">
            <v>280</v>
          </cell>
        </row>
        <row r="264">
          <cell r="B264" t="str">
            <v>IP50250406</v>
          </cell>
          <cell r="C264">
            <v>259</v>
          </cell>
          <cell r="D264" t="str">
            <v>Lâmpada de multivapor metálico (MVM) 70W/220V.</v>
          </cell>
          <cell r="E264" t="str">
            <v xml:space="preserve"> un</v>
          </cell>
          <cell r="F264">
            <v>73.77</v>
          </cell>
          <cell r="G264">
            <v>80</v>
          </cell>
        </row>
        <row r="265">
          <cell r="B265" t="str">
            <v>IP50250412</v>
          </cell>
          <cell r="C265">
            <v>260</v>
          </cell>
          <cell r="D265" t="str">
            <v>Lâmpada de multivapor metálico (MVM) 150W/220V.</v>
          </cell>
          <cell r="E265" t="str">
            <v xml:space="preserve"> un</v>
          </cell>
          <cell r="F265">
            <v>163.22999999999999</v>
          </cell>
          <cell r="G265">
            <v>20</v>
          </cell>
        </row>
        <row r="266">
          <cell r="B266" t="str">
            <v>IP05350100</v>
          </cell>
          <cell r="C266">
            <v>261</v>
          </cell>
          <cell r="D266" t="str">
            <v>Fundação simples de concreto pré-moldado,RIOLUZ.</v>
          </cell>
          <cell r="E266" t="str">
            <v xml:space="preserve"> un</v>
          </cell>
          <cell r="F266">
            <v>55.26</v>
          </cell>
          <cell r="G266">
            <v>70</v>
          </cell>
        </row>
        <row r="267">
          <cell r="B267" t="str">
            <v>IP05350150</v>
          </cell>
          <cell r="C267">
            <v>262</v>
          </cell>
          <cell r="D267" t="str">
            <v>Fundação simples de concreto pré-moldado,RIOLUZ.</v>
          </cell>
          <cell r="E267" t="str">
            <v xml:space="preserve"> un</v>
          </cell>
          <cell r="F267">
            <v>61.7</v>
          </cell>
          <cell r="G267">
            <v>70</v>
          </cell>
        </row>
        <row r="268">
          <cell r="B268" t="str">
            <v>IP05550150</v>
          </cell>
          <cell r="C268">
            <v>263</v>
          </cell>
          <cell r="D268" t="str">
            <v>Braço, padrão RIOLUZ, de 1,5m até 2,50m.</v>
          </cell>
          <cell r="E268" t="str">
            <v xml:space="preserve"> un</v>
          </cell>
          <cell r="F268">
            <v>47.7</v>
          </cell>
          <cell r="G268">
            <v>280</v>
          </cell>
        </row>
        <row r="269">
          <cell r="B269" t="str">
            <v>IP15200050</v>
          </cell>
          <cell r="C269">
            <v>264</v>
          </cell>
          <cell r="D269" t="str">
            <v>Mufla, 12/20Kv, referência terminal modular TM.</v>
          </cell>
          <cell r="E269" t="str">
            <v xml:space="preserve"> un</v>
          </cell>
          <cell r="F269">
            <v>173.71</v>
          </cell>
          <cell r="G269">
            <v>40</v>
          </cell>
        </row>
        <row r="270">
          <cell r="B270" t="str">
            <v>IP15500100</v>
          </cell>
          <cell r="C270">
            <v>265</v>
          </cell>
          <cell r="D270" t="str">
            <v>Anilha de nylon para identificação de condutor XLPE.</v>
          </cell>
          <cell r="E270" t="str">
            <v xml:space="preserve"> un</v>
          </cell>
          <cell r="F270">
            <v>0.02</v>
          </cell>
          <cell r="G270">
            <v>324</v>
          </cell>
        </row>
        <row r="271">
          <cell r="B271" t="str">
            <v>IP15500150</v>
          </cell>
          <cell r="C271">
            <v>266</v>
          </cell>
          <cell r="D271" t="str">
            <v>Anilha de nylon para identificação de condutor XLPE.</v>
          </cell>
          <cell r="E271" t="str">
            <v xml:space="preserve"> un</v>
          </cell>
          <cell r="F271">
            <v>0.03</v>
          </cell>
          <cell r="G271">
            <v>324</v>
          </cell>
        </row>
        <row r="272">
          <cell r="B272" t="str">
            <v>IP20050053</v>
          </cell>
          <cell r="C272">
            <v>267</v>
          </cell>
          <cell r="D272" t="str">
            <v>Aterramento de poste de aço.</v>
          </cell>
          <cell r="E272" t="str">
            <v xml:space="preserve"> un</v>
          </cell>
          <cell r="F272">
            <v>18.57</v>
          </cell>
          <cell r="G272">
            <v>140</v>
          </cell>
        </row>
        <row r="273">
          <cell r="B273" t="str">
            <v>IP20050056</v>
          </cell>
          <cell r="C273">
            <v>268</v>
          </cell>
          <cell r="D273" t="str">
            <v>Aterramento de tampão.</v>
          </cell>
          <cell r="E273" t="str">
            <v xml:space="preserve"> un</v>
          </cell>
          <cell r="F273">
            <v>28.47</v>
          </cell>
          <cell r="G273">
            <v>140</v>
          </cell>
        </row>
        <row r="274">
          <cell r="B274" t="str">
            <v>IP20050153</v>
          </cell>
          <cell r="C274">
            <v>269</v>
          </cell>
          <cell r="D274" t="str">
            <v>Conjunto de aterramento de transformador.</v>
          </cell>
          <cell r="E274" t="str">
            <v xml:space="preserve"> un</v>
          </cell>
          <cell r="F274">
            <v>176.69</v>
          </cell>
          <cell r="G274">
            <v>53</v>
          </cell>
        </row>
        <row r="275">
          <cell r="B275" t="str">
            <v>IP30200509</v>
          </cell>
          <cell r="C275">
            <v>270</v>
          </cell>
          <cell r="D275" t="str">
            <v>Luva para eletroduto de PVC rígido de 50mm.</v>
          </cell>
          <cell r="E275" t="str">
            <v xml:space="preserve"> un</v>
          </cell>
          <cell r="F275">
            <v>3.43</v>
          </cell>
          <cell r="G275">
            <v>40</v>
          </cell>
        </row>
        <row r="276">
          <cell r="B276" t="str">
            <v>IP50300700</v>
          </cell>
          <cell r="C276">
            <v>271</v>
          </cell>
          <cell r="D276" t="str">
            <v>Reator subterrâneo lâmpada vapor de sódio de 70W.</v>
          </cell>
          <cell r="E276" t="str">
            <v xml:space="preserve"> un</v>
          </cell>
          <cell r="F276">
            <v>40.54</v>
          </cell>
          <cell r="G276">
            <v>200</v>
          </cell>
        </row>
        <row r="277">
          <cell r="B277" t="str">
            <v>IP50300750</v>
          </cell>
          <cell r="C277">
            <v>272</v>
          </cell>
          <cell r="D277" t="str">
            <v>Reator subterrâneo lâmpada vapor de sódio de 150W.</v>
          </cell>
          <cell r="E277" t="str">
            <v xml:space="preserve"> un</v>
          </cell>
          <cell r="F277">
            <v>74.319999999999993</v>
          </cell>
          <cell r="G277">
            <v>26</v>
          </cell>
        </row>
        <row r="278">
          <cell r="B278" t="str">
            <v>IP60200200</v>
          </cell>
          <cell r="C278">
            <v>273</v>
          </cell>
          <cell r="D278" t="str">
            <v xml:space="preserve">Retirada de chaves fusíveis e ferragens, linha 13,2Kv.   </v>
          </cell>
          <cell r="E278" t="str">
            <v xml:space="preserve"> un</v>
          </cell>
          <cell r="F278">
            <v>9.76</v>
          </cell>
          <cell r="G278">
            <v>100</v>
          </cell>
        </row>
        <row r="279">
          <cell r="B279" t="str">
            <v>IP60200362</v>
          </cell>
          <cell r="C279">
            <v>274</v>
          </cell>
          <cell r="D279" t="str">
            <v>Retirada de luminária em poste com 13m a 15m.</v>
          </cell>
          <cell r="E279" t="str">
            <v xml:space="preserve"> un</v>
          </cell>
          <cell r="F279">
            <v>9.76</v>
          </cell>
          <cell r="G279">
            <v>118</v>
          </cell>
        </row>
        <row r="280">
          <cell r="B280" t="str">
            <v>IP60200512</v>
          </cell>
          <cell r="C280">
            <v>275</v>
          </cell>
          <cell r="D280" t="str">
            <v xml:space="preserve">Retirada de poste de concreto ou aço de 13m a 15m.   </v>
          </cell>
          <cell r="E280" t="str">
            <v xml:space="preserve"> un</v>
          </cell>
          <cell r="F280">
            <v>97.64</v>
          </cell>
          <cell r="G280">
            <v>108</v>
          </cell>
        </row>
        <row r="281">
          <cell r="B281" t="str">
            <v>IP60200650</v>
          </cell>
          <cell r="C281">
            <v>276</v>
          </cell>
          <cell r="D281" t="str">
            <v xml:space="preserve">Retirada de rede aérea de 13,2Kv (lance).   </v>
          </cell>
          <cell r="E281" t="str">
            <v xml:space="preserve"> un</v>
          </cell>
          <cell r="F281">
            <v>19.53</v>
          </cell>
          <cell r="G281">
            <v>94</v>
          </cell>
        </row>
        <row r="282">
          <cell r="B282" t="str">
            <v>IP60200800</v>
          </cell>
          <cell r="C282">
            <v>277</v>
          </cell>
          <cell r="D282" t="str">
            <v xml:space="preserve">Retirada de transformadores de 5Kva até 112,5Kva.   </v>
          </cell>
          <cell r="E282" t="str">
            <v xml:space="preserve"> un</v>
          </cell>
          <cell r="F282">
            <v>39.06</v>
          </cell>
          <cell r="G282">
            <v>2</v>
          </cell>
        </row>
        <row r="283">
          <cell r="B283" t="str">
            <v>IP99990150</v>
          </cell>
          <cell r="C283">
            <v>278</v>
          </cell>
          <cell r="D283" t="str">
            <v>Capa isolante de silicone para conector tipo cunha.</v>
          </cell>
          <cell r="E283" t="str">
            <v xml:space="preserve"> un</v>
          </cell>
          <cell r="F283">
            <v>3.68</v>
          </cell>
          <cell r="G283">
            <v>1475</v>
          </cell>
        </row>
        <row r="284">
          <cell r="B284" t="str">
            <v>ST05051200</v>
          </cell>
          <cell r="C284">
            <v>279</v>
          </cell>
          <cell r="D284" t="str">
            <v>Sinalização horizontal, aplicada por extursão.</v>
          </cell>
          <cell r="E284" t="str">
            <v>m2</v>
          </cell>
          <cell r="F284">
            <v>37.81</v>
          </cell>
          <cell r="G284">
            <v>1000</v>
          </cell>
        </row>
        <row r="285">
          <cell r="B285" t="str">
            <v>ST10150050</v>
          </cell>
          <cell r="C285">
            <v>280</v>
          </cell>
          <cell r="D285" t="str">
            <v>Bloco semafórico para pedestre.</v>
          </cell>
          <cell r="E285" t="str">
            <v xml:space="preserve"> un</v>
          </cell>
          <cell r="F285">
            <v>224.25</v>
          </cell>
          <cell r="G285">
            <v>60</v>
          </cell>
        </row>
        <row r="286">
          <cell r="B286" t="str">
            <v>ST10150150</v>
          </cell>
          <cell r="C286">
            <v>281</v>
          </cell>
          <cell r="D286" t="str">
            <v>Bloco semafórico principal.</v>
          </cell>
          <cell r="E286" t="str">
            <v xml:space="preserve"> un</v>
          </cell>
          <cell r="F286">
            <v>691.39</v>
          </cell>
          <cell r="G286">
            <v>48</v>
          </cell>
        </row>
        <row r="287">
          <cell r="B287" t="str">
            <v>ST10150200</v>
          </cell>
          <cell r="C287">
            <v>282</v>
          </cell>
          <cell r="D287" t="str">
            <v>Bloco semafórico repetidor.</v>
          </cell>
          <cell r="E287" t="str">
            <v xml:space="preserve"> un</v>
          </cell>
          <cell r="F287">
            <v>423</v>
          </cell>
          <cell r="G287">
            <v>65</v>
          </cell>
        </row>
        <row r="288">
          <cell r="B288" t="str">
            <v>ST10150300</v>
          </cell>
          <cell r="C288">
            <v>283</v>
          </cell>
          <cell r="D288" t="str">
            <v>Conjunto semafórico para pedestre.</v>
          </cell>
          <cell r="E288" t="str">
            <v xml:space="preserve"> un</v>
          </cell>
          <cell r="F288">
            <v>1779.7</v>
          </cell>
          <cell r="G288">
            <v>20</v>
          </cell>
        </row>
        <row r="289">
          <cell r="B289" t="str">
            <v>ST15250100</v>
          </cell>
          <cell r="C289">
            <v>284</v>
          </cell>
          <cell r="D289" t="str">
            <v>Placa de sinalização de alumínio com fundo pintado.</v>
          </cell>
          <cell r="E289" t="str">
            <v>m2</v>
          </cell>
          <cell r="F289">
            <v>239</v>
          </cell>
          <cell r="G289">
            <v>30</v>
          </cell>
        </row>
        <row r="290">
          <cell r="B290" t="str">
            <v>ST15250150</v>
          </cell>
          <cell r="C290">
            <v>285</v>
          </cell>
          <cell r="D290" t="str">
            <v>Placa de sinalização de alumínio em película refletiva.</v>
          </cell>
          <cell r="E290" t="str">
            <v>m2</v>
          </cell>
          <cell r="F290">
            <v>1013.69</v>
          </cell>
          <cell r="G290">
            <v>60</v>
          </cell>
        </row>
        <row r="291">
          <cell r="B291" t="str">
            <v>ST15250200</v>
          </cell>
          <cell r="C291">
            <v>286</v>
          </cell>
          <cell r="D291" t="str">
            <v>Placa de sinalização de alumínio em película refletiva.</v>
          </cell>
          <cell r="E291" t="str">
            <v>m2</v>
          </cell>
          <cell r="F291">
            <v>564.05999999999995</v>
          </cell>
          <cell r="G291">
            <v>400</v>
          </cell>
        </row>
        <row r="292">
          <cell r="B292" t="str">
            <v>ST10100050</v>
          </cell>
          <cell r="C292">
            <v>287</v>
          </cell>
          <cell r="D292" t="str">
            <v>Controlador de área, compatível com CET-RIO/CTA.</v>
          </cell>
          <cell r="E292" t="str">
            <v xml:space="preserve"> un</v>
          </cell>
          <cell r="F292">
            <v>53682.42</v>
          </cell>
          <cell r="G292">
            <v>1</v>
          </cell>
        </row>
        <row r="293">
          <cell r="B293" t="str">
            <v>ST10100450</v>
          </cell>
          <cell r="C293">
            <v>288</v>
          </cell>
          <cell r="D293" t="str">
            <v>Controlador eletrônico de tráfego local, 4 fases.</v>
          </cell>
          <cell r="E293" t="str">
            <v xml:space="preserve"> un</v>
          </cell>
          <cell r="F293">
            <v>8268.98</v>
          </cell>
          <cell r="G293">
            <v>2</v>
          </cell>
        </row>
        <row r="294">
          <cell r="B294" t="str">
            <v>ST10100500</v>
          </cell>
          <cell r="C294">
            <v>289</v>
          </cell>
          <cell r="D294" t="str">
            <v>Controlador eletrônico de tráfego local, 6 fases.</v>
          </cell>
          <cell r="E294" t="str">
            <v xml:space="preserve"> un</v>
          </cell>
          <cell r="F294">
            <v>9048.98</v>
          </cell>
          <cell r="G294">
            <v>1</v>
          </cell>
        </row>
        <row r="295">
          <cell r="B295" t="str">
            <v>ST10100550</v>
          </cell>
          <cell r="C295">
            <v>290</v>
          </cell>
          <cell r="D295" t="str">
            <v>Controlador eletrônico de tráfego local, 8 fases.</v>
          </cell>
          <cell r="E295" t="str">
            <v xml:space="preserve"> un</v>
          </cell>
          <cell r="F295">
            <v>9828.98</v>
          </cell>
          <cell r="G295">
            <v>1</v>
          </cell>
        </row>
        <row r="296">
          <cell r="B296" t="str">
            <v>ST10100600</v>
          </cell>
          <cell r="C296">
            <v>291</v>
          </cell>
          <cell r="D296" t="str">
            <v>Controlador eletrônico de tráfego local, 10 fases.</v>
          </cell>
          <cell r="E296" t="str">
            <v xml:space="preserve"> un</v>
          </cell>
          <cell r="F296">
            <v>15372.94</v>
          </cell>
          <cell r="G296">
            <v>1</v>
          </cell>
        </row>
        <row r="297">
          <cell r="B297" t="str">
            <v>ST10100650</v>
          </cell>
          <cell r="C297">
            <v>292</v>
          </cell>
          <cell r="D297" t="str">
            <v>Controlador eletrônico de tráfego local, 12 fases.</v>
          </cell>
          <cell r="E297" t="str">
            <v xml:space="preserve"> un</v>
          </cell>
          <cell r="F297">
            <v>16152.94</v>
          </cell>
          <cell r="G297">
            <v>2</v>
          </cell>
        </row>
        <row r="298">
          <cell r="B298" t="str">
            <v>ST10150300</v>
          </cell>
          <cell r="C298">
            <v>293</v>
          </cell>
          <cell r="D298" t="str">
            <v>Conjunto semafórico para pedestre.</v>
          </cell>
          <cell r="E298" t="str">
            <v xml:space="preserve"> un</v>
          </cell>
          <cell r="F298">
            <v>1779.7</v>
          </cell>
          <cell r="G298">
            <v>20</v>
          </cell>
        </row>
        <row r="299">
          <cell r="B299" t="str">
            <v>ST25100150</v>
          </cell>
          <cell r="C299">
            <v>294</v>
          </cell>
          <cell r="D299" t="str">
            <v>Fornecimento de cabo comunicação de CTP-APL-50.</v>
          </cell>
          <cell r="E299" t="str">
            <v>m</v>
          </cell>
          <cell r="F299">
            <v>2.64</v>
          </cell>
          <cell r="G299">
            <v>220</v>
          </cell>
        </row>
        <row r="300">
          <cell r="B300" t="str">
            <v>ST25100300</v>
          </cell>
          <cell r="C300">
            <v>295</v>
          </cell>
          <cell r="D300" t="str">
            <v>Fornecimento de cabo comunicação de cobre, 0,65mm2.</v>
          </cell>
          <cell r="E300" t="str">
            <v>m</v>
          </cell>
          <cell r="F300">
            <v>0.97</v>
          </cell>
          <cell r="G300">
            <v>1215</v>
          </cell>
        </row>
        <row r="301">
          <cell r="B301" t="str">
            <v>ST25100400</v>
          </cell>
          <cell r="C301">
            <v>296</v>
          </cell>
          <cell r="D301" t="str">
            <v xml:space="preserve">Fornecimento de fio telefônico FE-100, ø de 1mm2.      </v>
          </cell>
          <cell r="E301" t="str">
            <v>m</v>
          </cell>
          <cell r="F301">
            <v>0.57999999999999996</v>
          </cell>
          <cell r="G301">
            <v>4618</v>
          </cell>
        </row>
        <row r="302">
          <cell r="B302" t="str">
            <v>ST25150050</v>
          </cell>
          <cell r="C302">
            <v>297</v>
          </cell>
          <cell r="D302" t="str">
            <v>Cabo de fibra ótico, monomodo, geleado.</v>
          </cell>
          <cell r="E302" t="str">
            <v>m</v>
          </cell>
          <cell r="F302">
            <v>3.99</v>
          </cell>
          <cell r="G302">
            <v>972</v>
          </cell>
        </row>
        <row r="303">
          <cell r="B303" t="str">
            <v>ST05050150</v>
          </cell>
          <cell r="C303">
            <v>298</v>
          </cell>
          <cell r="D303" t="str">
            <v>Laminado elastoplástico em faixas, colorido.</v>
          </cell>
          <cell r="E303" t="str">
            <v>m2</v>
          </cell>
          <cell r="F303">
            <v>67.95</v>
          </cell>
          <cell r="G303">
            <v>254</v>
          </cell>
        </row>
        <row r="304">
          <cell r="B304" t="str">
            <v>ST05050250</v>
          </cell>
          <cell r="C304">
            <v>299</v>
          </cell>
          <cell r="D304" t="str">
            <v>Laminado elastoplástico em faixas, cor branca.</v>
          </cell>
          <cell r="E304" t="str">
            <v>m2</v>
          </cell>
          <cell r="F304">
            <v>60.65</v>
          </cell>
          <cell r="G304">
            <v>254</v>
          </cell>
        </row>
        <row r="305">
          <cell r="B305" t="str">
            <v>ST10050050A</v>
          </cell>
          <cell r="C305">
            <v>300</v>
          </cell>
          <cell r="D305" t="str">
            <v>Cabo de cobre estanhado, seção de 7x2,5mm2.</v>
          </cell>
          <cell r="E305" t="str">
            <v>m</v>
          </cell>
          <cell r="F305">
            <v>4.8499999999999996</v>
          </cell>
          <cell r="G305">
            <v>1000</v>
          </cell>
        </row>
        <row r="306">
          <cell r="B306" t="str">
            <v>ST10050100A</v>
          </cell>
          <cell r="C306">
            <v>301</v>
          </cell>
          <cell r="D306" t="str">
            <v>Cabo de cobre estanhado, seção de 4x6mm2.</v>
          </cell>
          <cell r="E306" t="str">
            <v>m</v>
          </cell>
          <cell r="F306">
            <v>5.64</v>
          </cell>
          <cell r="G306">
            <v>400</v>
          </cell>
        </row>
        <row r="307">
          <cell r="B307" t="str">
            <v>ST10050150A</v>
          </cell>
          <cell r="C307">
            <v>302</v>
          </cell>
          <cell r="D307" t="str">
            <v>Cabo de cobre estanhado, seção de 4x10mm2.</v>
          </cell>
          <cell r="E307" t="str">
            <v>m</v>
          </cell>
          <cell r="F307">
            <v>8.77</v>
          </cell>
          <cell r="G307">
            <v>240</v>
          </cell>
        </row>
        <row r="308">
          <cell r="B308" t="str">
            <v>ST10050250A</v>
          </cell>
          <cell r="C308">
            <v>303</v>
          </cell>
          <cell r="D308" t="str">
            <v>Caixa com tampa de ferro leve 300L-400mm,CET-RIO.</v>
          </cell>
          <cell r="E308" t="str">
            <v>un</v>
          </cell>
          <cell r="F308">
            <v>72.06</v>
          </cell>
          <cell r="G308">
            <v>48</v>
          </cell>
        </row>
        <row r="309">
          <cell r="B309" t="str">
            <v>ST10200150A</v>
          </cell>
          <cell r="C309">
            <v>304</v>
          </cell>
          <cell r="D309" t="str">
            <v xml:space="preserve">Base de concreto armado para controlador de tráfego.  </v>
          </cell>
          <cell r="E309" t="str">
            <v>un</v>
          </cell>
          <cell r="F309">
            <v>49.39</v>
          </cell>
          <cell r="G309">
            <v>4</v>
          </cell>
        </row>
        <row r="310">
          <cell r="B310" t="str">
            <v>ST10200250A</v>
          </cell>
          <cell r="C310">
            <v>305</v>
          </cell>
          <cell r="D310" t="str">
            <v xml:space="preserve">Instalação, programação de controlador de tráfego.    </v>
          </cell>
          <cell r="E310" t="str">
            <v>un</v>
          </cell>
          <cell r="F310">
            <v>159.88</v>
          </cell>
          <cell r="G310">
            <v>4</v>
          </cell>
        </row>
        <row r="311">
          <cell r="B311" t="str">
            <v>ST10200300</v>
          </cell>
          <cell r="C311">
            <v>306</v>
          </cell>
          <cell r="D311" t="str">
            <v>Serviços de instalação de laços indutivos.</v>
          </cell>
          <cell r="E311" t="str">
            <v>un</v>
          </cell>
          <cell r="F311">
            <v>680</v>
          </cell>
          <cell r="G311">
            <v>7</v>
          </cell>
        </row>
        <row r="312">
          <cell r="B312" t="str">
            <v>ST15100200</v>
          </cell>
          <cell r="C312">
            <v>307</v>
          </cell>
          <cell r="D312" t="str">
            <v>Poste tipo G9, simples, de 2" de diâmetro.</v>
          </cell>
          <cell r="E312" t="str">
            <v>un</v>
          </cell>
          <cell r="F312">
            <v>163.80000000000001</v>
          </cell>
          <cell r="G312">
            <v>70</v>
          </cell>
        </row>
        <row r="313">
          <cell r="B313" t="str">
            <v>ST15100250</v>
          </cell>
          <cell r="C313">
            <v>308</v>
          </cell>
          <cell r="D313" t="str">
            <v>Poste tipo S5, simples, de 4" de diâmetro.</v>
          </cell>
          <cell r="E313" t="str">
            <v>un</v>
          </cell>
          <cell r="F313">
            <v>496.65</v>
          </cell>
          <cell r="G313">
            <v>19</v>
          </cell>
        </row>
        <row r="314">
          <cell r="B314" t="str">
            <v>ST15100350</v>
          </cell>
          <cell r="C314">
            <v>309</v>
          </cell>
          <cell r="D314" t="str">
            <v>Poste tipo G2 ou S2, coluna de 4 1/2" de diâmetro.</v>
          </cell>
          <cell r="E314" t="str">
            <v>un</v>
          </cell>
          <cell r="F314">
            <v>1234.8</v>
          </cell>
          <cell r="G314">
            <v>14</v>
          </cell>
        </row>
        <row r="315">
          <cell r="B315" t="str">
            <v>ST15100400</v>
          </cell>
          <cell r="C315">
            <v>310</v>
          </cell>
          <cell r="D315" t="str">
            <v>Poste tipo G1 ou S1, coluna de 4 1/2" de diâmetro.</v>
          </cell>
          <cell r="E315" t="str">
            <v>un</v>
          </cell>
          <cell r="F315">
            <v>1342.95</v>
          </cell>
          <cell r="G315">
            <v>15</v>
          </cell>
        </row>
        <row r="316">
          <cell r="B316" t="str">
            <v>ST25050300A</v>
          </cell>
          <cell r="C316">
            <v>311</v>
          </cell>
          <cell r="D316" t="str">
            <v>Instalação subterrânea de cabos de comunicação.</v>
          </cell>
          <cell r="E316" t="str">
            <v>m</v>
          </cell>
          <cell r="F316">
            <v>2.12</v>
          </cell>
          <cell r="G316">
            <v>5700</v>
          </cell>
        </row>
        <row r="317">
          <cell r="B317" t="str">
            <v>ST45150050</v>
          </cell>
          <cell r="C317">
            <v>312</v>
          </cell>
          <cell r="D317" t="str">
            <v>Caixa com tampa de ferro,leve 600L-600mmCET-RIO.</v>
          </cell>
          <cell r="E317" t="str">
            <v>un</v>
          </cell>
          <cell r="F317">
            <v>265.45</v>
          </cell>
          <cell r="G317">
            <v>55</v>
          </cell>
        </row>
        <row r="318">
          <cell r="B318" t="str">
            <v>ST45200050</v>
          </cell>
          <cell r="C318">
            <v>313</v>
          </cell>
          <cell r="D318" t="str">
            <v>Cabo de cobre estanhado, comando,XLPE 9x1,5mm2.</v>
          </cell>
          <cell r="E318" t="str">
            <v>m</v>
          </cell>
          <cell r="F318">
            <v>4.34</v>
          </cell>
          <cell r="G318">
            <v>1800</v>
          </cell>
        </row>
        <row r="319">
          <cell r="B319" t="str">
            <v>ST45200200</v>
          </cell>
          <cell r="C319">
            <v>314</v>
          </cell>
          <cell r="D319" t="str">
            <v xml:space="preserve">Instalação e teste de blocos semafóricos.  </v>
          </cell>
          <cell r="E319" t="str">
            <v>un</v>
          </cell>
          <cell r="F319">
            <v>54.85</v>
          </cell>
          <cell r="G319">
            <v>58</v>
          </cell>
        </row>
        <row r="321">
          <cell r="B321" t="str">
            <v>ITENS INSERIDOS</v>
          </cell>
        </row>
        <row r="322">
          <cell r="B322" t="str">
            <v>BP20150053</v>
          </cell>
          <cell r="C322">
            <v>315</v>
          </cell>
          <cell r="D322" t="str">
            <v>Sarjeta e meio-fio conjugados, moldado no local, 0,45m.</v>
          </cell>
          <cell r="E322" t="str">
            <v>m</v>
          </cell>
          <cell r="F322">
            <v>37.200000000000003</v>
          </cell>
          <cell r="G322">
            <v>3640.55</v>
          </cell>
        </row>
        <row r="323">
          <cell r="B323" t="str">
            <v>BP10200356</v>
          </cell>
          <cell r="C323">
            <v>316</v>
          </cell>
          <cell r="D323" t="str">
            <v xml:space="preserve">Revestimento intertravado, cor natural, 8cm. </v>
          </cell>
          <cell r="E323" t="str">
            <v>m2</v>
          </cell>
          <cell r="F323">
            <v>38.08</v>
          </cell>
          <cell r="G323">
            <v>13265.71</v>
          </cell>
        </row>
        <row r="324">
          <cell r="B324" t="str">
            <v>BP10200359</v>
          </cell>
          <cell r="C324">
            <v>317</v>
          </cell>
          <cell r="D324" t="str">
            <v>Revestimento intertravado com cimento cinza, colorido; 8cm.</v>
          </cell>
          <cell r="E324" t="str">
            <v>m2</v>
          </cell>
          <cell r="F324">
            <v>43.85</v>
          </cell>
          <cell r="G324">
            <v>1167.57</v>
          </cell>
        </row>
        <row r="326">
          <cell r="B326" t="str">
            <v>ITENS NOVOS</v>
          </cell>
        </row>
        <row r="327">
          <cell r="B327" t="str">
            <v>AD05200050</v>
          </cell>
          <cell r="C327">
            <v>318</v>
          </cell>
          <cell r="D327" t="str">
            <v xml:space="preserve">Sondagem a percurssao ate 3" </v>
          </cell>
          <cell r="E327" t="str">
            <v>m</v>
          </cell>
          <cell r="F327">
            <v>49</v>
          </cell>
          <cell r="G327">
            <v>270</v>
          </cell>
        </row>
        <row r="328">
          <cell r="B328" t="str">
            <v>AD15050050</v>
          </cell>
          <cell r="C328">
            <v>319</v>
          </cell>
          <cell r="D328" t="str">
            <v>Deslocamento, entre furos, sondagem a percurssao.</v>
          </cell>
          <cell r="E328" t="str">
            <v>un</v>
          </cell>
          <cell r="F328">
            <v>152.19</v>
          </cell>
          <cell r="G328">
            <v>13</v>
          </cell>
        </row>
        <row r="329">
          <cell r="B329" t="str">
            <v>AD20150050</v>
          </cell>
          <cell r="C329">
            <v>320</v>
          </cell>
          <cell r="D329" t="str">
            <v>Container para escritorio.</v>
          </cell>
          <cell r="E329" t="str">
            <v>un.mes</v>
          </cell>
          <cell r="F329">
            <v>494.18</v>
          </cell>
          <cell r="G329">
            <v>6</v>
          </cell>
        </row>
        <row r="330">
          <cell r="B330" t="str">
            <v>AD20150150</v>
          </cell>
          <cell r="C330">
            <v>321</v>
          </cell>
          <cell r="D330" t="str">
            <v>Container para WC.</v>
          </cell>
          <cell r="E330" t="str">
            <v>un.mes</v>
          </cell>
          <cell r="F330">
            <v>511.48</v>
          </cell>
          <cell r="G330">
            <v>3</v>
          </cell>
        </row>
        <row r="331">
          <cell r="B331" t="str">
            <v>AD40050128</v>
          </cell>
          <cell r="C331">
            <v>322</v>
          </cell>
          <cell r="D331" t="str">
            <v>Engenheiro coordenador geral de projetos.</v>
          </cell>
          <cell r="E331" t="str">
            <v>h</v>
          </cell>
          <cell r="F331">
            <v>43.69</v>
          </cell>
          <cell r="G331">
            <v>378</v>
          </cell>
        </row>
        <row r="332">
          <cell r="B332" t="str">
            <v>AD40050152</v>
          </cell>
          <cell r="C332">
            <v>323</v>
          </cell>
          <cell r="D332" t="str">
            <v>Mestre de obra A (inclusive encargos sociais).</v>
          </cell>
          <cell r="E332" t="str">
            <v>h</v>
          </cell>
          <cell r="F332">
            <v>15.91</v>
          </cell>
          <cell r="G332">
            <v>3009</v>
          </cell>
        </row>
        <row r="333">
          <cell r="B333" t="str">
            <v>AL05250450</v>
          </cell>
          <cell r="C333">
            <v>324</v>
          </cell>
          <cell r="D333" t="str">
            <v>Alvenaria de blocos de concreto (20x20x40)cm.</v>
          </cell>
          <cell r="E333" t="str">
            <v>m2</v>
          </cell>
          <cell r="F333">
            <v>32.409999999999997</v>
          </cell>
          <cell r="G333">
            <v>732.34</v>
          </cell>
        </row>
        <row r="334">
          <cell r="B334" t="str">
            <v>BP10250303</v>
          </cell>
          <cell r="C334">
            <v>325</v>
          </cell>
          <cell r="D334" t="str">
            <v>Pavimentacao com paralelepipedos, colchao de pó.</v>
          </cell>
          <cell r="E334" t="str">
            <v>m2</v>
          </cell>
          <cell r="F334">
            <v>34.6</v>
          </cell>
          <cell r="G334">
            <v>577.88</v>
          </cell>
        </row>
        <row r="335">
          <cell r="B335" t="str">
            <v>BP20100100</v>
          </cell>
          <cell r="C335">
            <v>326</v>
          </cell>
          <cell r="D335" t="str">
            <v>Meio-fio de concreto 13,5MPa mold no local, 0,15x0,30m.</v>
          </cell>
          <cell r="E335" t="str">
            <v>m</v>
          </cell>
          <cell r="F335">
            <v>23.38</v>
          </cell>
          <cell r="G335">
            <v>277.51</v>
          </cell>
        </row>
        <row r="336">
          <cell r="B336" t="str">
            <v>DR30200053</v>
          </cell>
          <cell r="C336">
            <v>327</v>
          </cell>
          <cell r="D336" t="str">
            <v>Caixa de inspecao para esgoto sanitario 0,75m de prof.</v>
          </cell>
          <cell r="E336" t="str">
            <v>un</v>
          </cell>
          <cell r="F336">
            <v>247.46</v>
          </cell>
          <cell r="G336">
            <v>79</v>
          </cell>
        </row>
        <row r="337">
          <cell r="B337" t="str">
            <v>DR35050050</v>
          </cell>
          <cell r="C337">
            <v>328</v>
          </cell>
          <cell r="D337" t="str">
            <v>Tampao de ferro fundido artic., de 30cm,RIOLUZ/CET-RIO.</v>
          </cell>
          <cell r="E337" t="str">
            <v xml:space="preserve">un  </v>
          </cell>
          <cell r="F337">
            <v>50.48</v>
          </cell>
          <cell r="G337">
            <v>199</v>
          </cell>
        </row>
        <row r="338">
          <cell r="B338" t="str">
            <v>DR35050053</v>
          </cell>
          <cell r="C338">
            <v>329</v>
          </cell>
          <cell r="D338" t="str">
            <v>Tampao de ferro fundido leve ø0,60m padrao RIOLUZ.</v>
          </cell>
          <cell r="E338" t="str">
            <v xml:space="preserve">un  </v>
          </cell>
          <cell r="F338">
            <v>206.59</v>
          </cell>
          <cell r="G338">
            <v>14</v>
          </cell>
        </row>
        <row r="339">
          <cell r="B339" t="str">
            <v>DR55050050</v>
          </cell>
          <cell r="C339">
            <v>330</v>
          </cell>
          <cell r="D339" t="str">
            <v>Camada horizontal de brita.</v>
          </cell>
          <cell r="E339" t="str">
            <v>m3</v>
          </cell>
          <cell r="F339">
            <v>41.32</v>
          </cell>
          <cell r="G339">
            <v>38.5</v>
          </cell>
        </row>
        <row r="340">
          <cell r="B340" t="str">
            <v>ET05600050</v>
          </cell>
          <cell r="C340">
            <v>331</v>
          </cell>
          <cell r="D340" t="str">
            <v>Concreto armado de 15MPa.</v>
          </cell>
          <cell r="E340" t="str">
            <v>m3</v>
          </cell>
          <cell r="F340">
            <v>700.29</v>
          </cell>
          <cell r="G340">
            <v>148.97999999999999</v>
          </cell>
        </row>
        <row r="341">
          <cell r="B341" t="str">
            <v>ET15200103</v>
          </cell>
          <cell r="C341">
            <v>332</v>
          </cell>
          <cell r="D341" t="str">
            <v>Formas de placas de Madeirit,17mm de espessura plast.</v>
          </cell>
          <cell r="E341" t="str">
            <v>m2</v>
          </cell>
          <cell r="F341">
            <v>47.48</v>
          </cell>
          <cell r="G341">
            <v>1739.95</v>
          </cell>
        </row>
        <row r="342">
          <cell r="B342" t="str">
            <v>ET20050050</v>
          </cell>
          <cell r="C342">
            <v>333</v>
          </cell>
          <cell r="D342" t="str">
            <v>Escoramento de pontilhoes,pontes,viadutos concreto armado.</v>
          </cell>
          <cell r="E342" t="str">
            <v>m3</v>
          </cell>
          <cell r="F342">
            <v>40.97</v>
          </cell>
          <cell r="G342">
            <v>2258.8000000000002</v>
          </cell>
        </row>
        <row r="343">
          <cell r="B343" t="str">
            <v>ET20300100</v>
          </cell>
          <cell r="C343">
            <v>334</v>
          </cell>
          <cell r="D343" t="str">
            <v xml:space="preserve">Escoramento de formas de 1,50m e ate 5m. </v>
          </cell>
          <cell r="E343" t="str">
            <v>m2</v>
          </cell>
          <cell r="F343">
            <v>17.66</v>
          </cell>
          <cell r="G343">
            <v>943.11</v>
          </cell>
        </row>
        <row r="344">
          <cell r="B344" t="str">
            <v>ET40050121</v>
          </cell>
          <cell r="C344">
            <v>335</v>
          </cell>
          <cell r="D344" t="str">
            <v>Tela de aco Telcon com malha de (10x10)cm.</v>
          </cell>
          <cell r="E344" t="str">
            <v>m2</v>
          </cell>
          <cell r="F344">
            <v>24.52</v>
          </cell>
          <cell r="G344">
            <v>1582.14</v>
          </cell>
        </row>
        <row r="345">
          <cell r="B345" t="str">
            <v>ET60050053</v>
          </cell>
          <cell r="C345">
            <v>336</v>
          </cell>
          <cell r="D345" t="str">
            <v>Concreto usinado 11MPa.</v>
          </cell>
          <cell r="E345" t="str">
            <v>m3</v>
          </cell>
          <cell r="F345">
            <v>166.68</v>
          </cell>
          <cell r="G345">
            <v>678.35</v>
          </cell>
        </row>
        <row r="346">
          <cell r="B346" t="str">
            <v>ET60050068</v>
          </cell>
          <cell r="C346">
            <v>337</v>
          </cell>
          <cell r="D346" t="str">
            <v>Concreto usinado 22,5MPa.</v>
          </cell>
          <cell r="E346" t="str">
            <v>m3</v>
          </cell>
          <cell r="F346">
            <v>209.87</v>
          </cell>
          <cell r="G346">
            <v>79.11</v>
          </cell>
        </row>
        <row r="347">
          <cell r="B347" t="str">
            <v>IP25100025</v>
          </cell>
          <cell r="C347">
            <v>338</v>
          </cell>
          <cell r="D347" t="str">
            <v>Caixa Hand-Hole, (0,30x0,30)m.</v>
          </cell>
          <cell r="E347" t="str">
            <v>un</v>
          </cell>
          <cell r="F347">
            <v>26.29</v>
          </cell>
          <cell r="G347">
            <v>227</v>
          </cell>
        </row>
        <row r="348">
          <cell r="B348" t="str">
            <v>IP25200050</v>
          </cell>
          <cell r="C348">
            <v>339</v>
          </cell>
          <cell r="D348" t="str">
            <v>Tampao de ferro tipo leve padrao RIOLUZ.</v>
          </cell>
          <cell r="E348" t="str">
            <v>un</v>
          </cell>
          <cell r="F348">
            <v>188.93</v>
          </cell>
          <cell r="G348">
            <v>100</v>
          </cell>
        </row>
        <row r="349">
          <cell r="B349" t="str">
            <v>IP55150100</v>
          </cell>
          <cell r="C349">
            <v>340</v>
          </cell>
          <cell r="D349" t="str">
            <v>Chumbador para fixacao de poste de aco.</v>
          </cell>
          <cell r="E349" t="str">
            <v>un</v>
          </cell>
          <cell r="F349">
            <v>27.89</v>
          </cell>
          <cell r="G349">
            <v>1304</v>
          </cell>
        </row>
        <row r="350">
          <cell r="B350" t="str">
            <v>IT10400050</v>
          </cell>
          <cell r="C350">
            <v>341</v>
          </cell>
          <cell r="D350" t="str">
            <v>Ligacao domiciliar de agua.</v>
          </cell>
          <cell r="E350" t="str">
            <v>un</v>
          </cell>
          <cell r="F350">
            <v>96.69</v>
          </cell>
          <cell r="G350">
            <v>67</v>
          </cell>
        </row>
        <row r="351">
          <cell r="B351" t="str">
            <v>IT15600100</v>
          </cell>
          <cell r="C351">
            <v>342</v>
          </cell>
          <cell r="D351" t="str">
            <v>Ligacao de esgoto sanitario, em manilha de 100mm.</v>
          </cell>
          <cell r="E351" t="str">
            <v>un</v>
          </cell>
          <cell r="F351">
            <v>344.53</v>
          </cell>
          <cell r="G351">
            <v>79</v>
          </cell>
        </row>
        <row r="352">
          <cell r="B352" t="str">
            <v>MT05050100</v>
          </cell>
          <cell r="C352">
            <v>343</v>
          </cell>
          <cell r="D352" t="str">
            <v>Escavacao manual de vala, 1,50m e 3m de profundidade.</v>
          </cell>
          <cell r="E352" t="str">
            <v>m3</v>
          </cell>
          <cell r="F352">
            <v>19.93</v>
          </cell>
          <cell r="G352">
            <v>1092</v>
          </cell>
        </row>
        <row r="353">
          <cell r="B353" t="str">
            <v>MT05100100</v>
          </cell>
          <cell r="C353">
            <v>344</v>
          </cell>
          <cell r="D353" t="str">
            <v>Escavacao manual de vala a frio.</v>
          </cell>
          <cell r="E353" t="str">
            <v>m3</v>
          </cell>
          <cell r="F353">
            <v>22.26</v>
          </cell>
          <cell r="G353">
            <v>3071.18</v>
          </cell>
        </row>
        <row r="354">
          <cell r="B354" t="str">
            <v>MT05150050</v>
          </cell>
          <cell r="C354">
            <v>345</v>
          </cell>
          <cell r="D354" t="str">
            <v>Escavacao manual de vala em lodo, ate 1,50m.</v>
          </cell>
          <cell r="E354" t="str">
            <v>m3</v>
          </cell>
          <cell r="F354">
            <v>24.36</v>
          </cell>
          <cell r="G354">
            <v>1395.9</v>
          </cell>
        </row>
        <row r="355">
          <cell r="B355" t="str">
            <v>PJ25250050</v>
          </cell>
          <cell r="C355">
            <v>346</v>
          </cell>
          <cell r="D355" t="str">
            <v>Balizador modelo Copacabana, cilindrico, liso, pre-fabricado.</v>
          </cell>
          <cell r="E355" t="str">
            <v>un</v>
          </cell>
          <cell r="F355">
            <v>98.43</v>
          </cell>
          <cell r="G355">
            <v>419</v>
          </cell>
        </row>
        <row r="356">
          <cell r="B356" t="str">
            <v>RV10050215</v>
          </cell>
          <cell r="C356">
            <v>347</v>
          </cell>
          <cell r="D356" t="str">
            <v>Revestimento externo, de 1 vez.</v>
          </cell>
          <cell r="E356" t="str">
            <v>m2</v>
          </cell>
          <cell r="F356">
            <v>17.29</v>
          </cell>
          <cell r="G356">
            <v>501.79</v>
          </cell>
        </row>
        <row r="357">
          <cell r="B357" t="str">
            <v>SC35050100</v>
          </cell>
          <cell r="C357">
            <v>348</v>
          </cell>
          <cell r="D357" t="str">
            <v>Levantamento ou rebaixamento de tampao, calçada.</v>
          </cell>
          <cell r="E357" t="str">
            <v>un</v>
          </cell>
          <cell r="F357">
            <v>75.849999999999994</v>
          </cell>
          <cell r="G357">
            <v>121</v>
          </cell>
        </row>
        <row r="358">
          <cell r="B358" t="str">
            <v>SE20100253</v>
          </cell>
          <cell r="C358">
            <v>349</v>
          </cell>
          <cell r="D358" t="str">
            <v>Levantamento topografico planialtimetrico e cadastral.</v>
          </cell>
          <cell r="E358" t="str">
            <v>ha</v>
          </cell>
          <cell r="F358">
            <v>2252.4299999999998</v>
          </cell>
          <cell r="G358">
            <v>5.18</v>
          </cell>
        </row>
        <row r="359">
          <cell r="B359" t="str">
            <v>SE25900300</v>
          </cell>
          <cell r="C359">
            <v>350</v>
          </cell>
          <cell r="D359" t="str">
            <v>Servicos de elaboracao de projeto estrutural final de eng.</v>
          </cell>
          <cell r="E359" t="str">
            <v>m2</v>
          </cell>
          <cell r="F359">
            <v>37.130000000000003</v>
          </cell>
          <cell r="G359">
            <v>1149</v>
          </cell>
        </row>
        <row r="360">
          <cell r="B360" t="str">
            <v>ST45150100</v>
          </cell>
          <cell r="C360">
            <v>351</v>
          </cell>
          <cell r="D360" t="str">
            <v>Caixa com tampa de ferro leve 600L-900mm,CET-RIO.</v>
          </cell>
          <cell r="E360" t="str">
            <v xml:space="preserve">un  </v>
          </cell>
          <cell r="F360">
            <v>295.7</v>
          </cell>
          <cell r="G360">
            <v>41</v>
          </cell>
        </row>
        <row r="361">
          <cell r="B361" t="str">
            <v>TC05100050</v>
          </cell>
          <cell r="C361">
            <v>352</v>
          </cell>
          <cell r="D361" t="str">
            <v>Transporte horizontal material em carrinho de mao.</v>
          </cell>
          <cell r="E361" t="str">
            <v>t.dam</v>
          </cell>
          <cell r="F361">
            <v>1.19</v>
          </cell>
          <cell r="G361">
            <v>103434.34</v>
          </cell>
        </row>
        <row r="362">
          <cell r="B362" t="str">
            <v>TC10050350</v>
          </cell>
          <cell r="C362">
            <v>353</v>
          </cell>
          <cell r="D362" t="str">
            <v>Carga e descarga mecanica, com Pa-Carregadeira.</v>
          </cell>
          <cell r="E362" t="str">
            <v xml:space="preserve">t </v>
          </cell>
          <cell r="F362">
            <v>0.51</v>
          </cell>
          <cell r="G362">
            <v>43094.67</v>
          </cell>
        </row>
        <row r="363">
          <cell r="B363" t="str">
            <v>UNI</v>
          </cell>
          <cell r="C363" t="str">
            <v>N1</v>
          </cell>
          <cell r="D363" t="str">
            <v>Tampa light 80x80cm</v>
          </cell>
          <cell r="E363" t="str">
            <v>un</v>
          </cell>
          <cell r="F363">
            <v>259.04000000000002</v>
          </cell>
        </row>
        <row r="365">
          <cell r="B365" t="str">
            <v>ITENS FGV</v>
          </cell>
        </row>
        <row r="366">
          <cell r="B366" t="str">
            <v>BP10050653</v>
          </cell>
          <cell r="C366" t="str">
            <v>F1</v>
          </cell>
          <cell r="D366" t="str">
            <v>Revestimento de CBUQ, com 5cm de espessura.</v>
          </cell>
          <cell r="E366" t="str">
            <v>m2</v>
          </cell>
          <cell r="F366">
            <v>12.77</v>
          </cell>
        </row>
        <row r="367">
          <cell r="B367" t="str">
            <v>BP20200053</v>
          </cell>
          <cell r="C367" t="str">
            <v>F2</v>
          </cell>
          <cell r="D367" t="str">
            <v>Meio-fio de concreto pre-moldado altura de 0,45m.</v>
          </cell>
          <cell r="E367" t="str">
            <v>m</v>
          </cell>
          <cell r="F367">
            <v>21.71</v>
          </cell>
        </row>
        <row r="368">
          <cell r="B368" t="str">
            <v>CE05050050</v>
          </cell>
          <cell r="C368" t="str">
            <v>F3</v>
          </cell>
          <cell r="D368" t="str">
            <v>Prestacao de servicos de engenharia.</v>
          </cell>
          <cell r="E368" t="str">
            <v>hh</v>
          </cell>
          <cell r="F368">
            <v>39.4</v>
          </cell>
        </row>
        <row r="369">
          <cell r="B369" t="str">
            <v>DR30200050</v>
          </cell>
          <cell r="C369" t="str">
            <v>F4</v>
          </cell>
          <cell r="D369" t="str">
            <v>Caixa de inspecao de esgoto, 0,70m de profundidade.</v>
          </cell>
          <cell r="E369" t="str">
            <v>un</v>
          </cell>
          <cell r="F369">
            <v>245.86</v>
          </cell>
        </row>
        <row r="370">
          <cell r="B370" t="str">
            <v>EQ45050150</v>
          </cell>
          <cell r="C370" t="str">
            <v>F5</v>
          </cell>
          <cell r="D370" t="str">
            <v>Compressor de ar. Aluguel produtivo.</v>
          </cell>
          <cell r="E370" t="str">
            <v>h</v>
          </cell>
          <cell r="F370">
            <v>26.28</v>
          </cell>
        </row>
        <row r="371">
          <cell r="B371" t="str">
            <v>ET60050100</v>
          </cell>
          <cell r="C371" t="str">
            <v>F6</v>
          </cell>
          <cell r="D371" t="str">
            <v>Concreto usinado 40Mpa.</v>
          </cell>
          <cell r="E371" t="str">
            <v>m3</v>
          </cell>
          <cell r="F371">
            <v>274.33999999999997</v>
          </cell>
        </row>
        <row r="372">
          <cell r="B372" t="str">
            <v>IP05100400</v>
          </cell>
          <cell r="C372" t="str">
            <v>F7</v>
          </cell>
          <cell r="D372" t="str">
            <v>Poste Multi-Uso de aco, reto, cilindrico de 5,60m.</v>
          </cell>
          <cell r="E372" t="str">
            <v>par</v>
          </cell>
          <cell r="F372">
            <v>1366</v>
          </cell>
        </row>
        <row r="373">
          <cell r="B373" t="str">
            <v>IP05100850</v>
          </cell>
          <cell r="C373" t="str">
            <v>F8</v>
          </cell>
          <cell r="D373" t="str">
            <v>Poste Multi-Uso de aco, reto, cilindrico de 9,5m.</v>
          </cell>
          <cell r="E373" t="str">
            <v>un</v>
          </cell>
          <cell r="F373">
            <v>2656.14</v>
          </cell>
        </row>
        <row r="374">
          <cell r="B374" t="str">
            <v>IP05250150</v>
          </cell>
          <cell r="C374" t="str">
            <v>F9</v>
          </cell>
          <cell r="D374" t="str">
            <v>Poste de aco, reto, de 4,50m ate 6m. Assentamento.</v>
          </cell>
          <cell r="E374" t="str">
            <v>un</v>
          </cell>
          <cell r="F374">
            <v>53.59</v>
          </cell>
        </row>
        <row r="375">
          <cell r="B375" t="str">
            <v>IP05250200</v>
          </cell>
          <cell r="C375" t="str">
            <v>F10</v>
          </cell>
          <cell r="D375" t="str">
            <v>Poste de aco, reto, de 7m ate 12m. Assentamento.</v>
          </cell>
          <cell r="E375" t="str">
            <v>un</v>
          </cell>
          <cell r="F375">
            <v>108.83</v>
          </cell>
        </row>
        <row r="376">
          <cell r="B376" t="str">
            <v>IP05500050</v>
          </cell>
          <cell r="C376" t="str">
            <v>F11</v>
          </cell>
          <cell r="D376" t="str">
            <v>Braco para luminaria de 0,39m.</v>
          </cell>
          <cell r="E376" t="str">
            <v>par</v>
          </cell>
          <cell r="F376">
            <v>63</v>
          </cell>
        </row>
        <row r="377">
          <cell r="B377" t="str">
            <v>IP05500250</v>
          </cell>
          <cell r="C377" t="str">
            <v>F12</v>
          </cell>
          <cell r="D377" t="str">
            <v>Braco para luminaria de 1,35m.</v>
          </cell>
          <cell r="E377" t="str">
            <v>par</v>
          </cell>
          <cell r="F377">
            <v>115</v>
          </cell>
        </row>
        <row r="378">
          <cell r="B378" t="str">
            <v>IP05550050</v>
          </cell>
          <cell r="C378" t="str">
            <v>F13</v>
          </cell>
          <cell r="D378" t="str">
            <v>Braco, padrao RIOLUZ.  Colocacao.</v>
          </cell>
          <cell r="E378" t="str">
            <v>un</v>
          </cell>
          <cell r="F378">
            <v>9.76</v>
          </cell>
        </row>
        <row r="379">
          <cell r="B379" t="str">
            <v>IP05600050</v>
          </cell>
          <cell r="C379" t="str">
            <v>F14</v>
          </cell>
          <cell r="D379" t="str">
            <v>Pintura de braco com 2 demaos de tinta Aluminac.</v>
          </cell>
          <cell r="E379" t="str">
            <v>un</v>
          </cell>
          <cell r="F379">
            <v>12.29</v>
          </cell>
        </row>
        <row r="380">
          <cell r="B380" t="str">
            <v>IP05600103</v>
          </cell>
          <cell r="C380" t="str">
            <v>F15</v>
          </cell>
          <cell r="D380" t="str">
            <v>Pintura de poste de aco, reto, de 4,5m ate 6m.</v>
          </cell>
          <cell r="E380" t="str">
            <v>un</v>
          </cell>
          <cell r="F380">
            <v>14.73</v>
          </cell>
        </row>
        <row r="381">
          <cell r="B381" t="str">
            <v>IP05600109</v>
          </cell>
          <cell r="C381" t="str">
            <v>F16</v>
          </cell>
          <cell r="D381" t="str">
            <v>Pintura de poste de aco reto, de 10m ate 15m.</v>
          </cell>
          <cell r="E381" t="str">
            <v>un</v>
          </cell>
          <cell r="F381">
            <v>54.04</v>
          </cell>
        </row>
        <row r="382">
          <cell r="B382" t="str">
            <v>IP45050250</v>
          </cell>
          <cell r="C382" t="str">
            <v>F17</v>
          </cell>
          <cell r="D382" t="str">
            <v>Rele fotoeletrico, tipo NA, tensao de 127V, 1200VA.</v>
          </cell>
          <cell r="E382" t="str">
            <v>un</v>
          </cell>
          <cell r="F382">
            <v>11.85</v>
          </cell>
        </row>
        <row r="383">
          <cell r="B383" t="str">
            <v>IP50050059</v>
          </cell>
          <cell r="C383" t="str">
            <v>F18</v>
          </cell>
          <cell r="D383" t="str">
            <v>Luminaria LRJ-25 para lampada de 70W ovoide.</v>
          </cell>
          <cell r="E383" t="str">
            <v>un</v>
          </cell>
          <cell r="F383">
            <v>305.18</v>
          </cell>
        </row>
        <row r="384">
          <cell r="B384" t="str">
            <v>IP50050250</v>
          </cell>
          <cell r="C384" t="str">
            <v>F19</v>
          </cell>
          <cell r="D384" t="str">
            <v>Luminaria LRJ-24 para lampada de 250W tubular.</v>
          </cell>
          <cell r="E384" t="str">
            <v>un</v>
          </cell>
          <cell r="F384">
            <v>361.15</v>
          </cell>
        </row>
        <row r="385">
          <cell r="B385" t="str">
            <v>IP50200106</v>
          </cell>
          <cell r="C385" t="str">
            <v>F20</v>
          </cell>
          <cell r="D385" t="str">
            <v>Nucleo simples para luminarias LRJ-09/16/25.</v>
          </cell>
          <cell r="E385" t="str">
            <v>un</v>
          </cell>
          <cell r="F385">
            <v>40</v>
          </cell>
        </row>
        <row r="386">
          <cell r="B386" t="str">
            <v>IP50200150</v>
          </cell>
          <cell r="C386" t="str">
            <v>F21</v>
          </cell>
          <cell r="D386" t="str">
            <v>Nucleo duplo para luminarias LRJ-01/17/23/24/30/31.</v>
          </cell>
          <cell r="E386" t="str">
            <v>un</v>
          </cell>
          <cell r="F386">
            <v>67</v>
          </cell>
        </row>
        <row r="387">
          <cell r="B387" t="str">
            <v>IP50250421</v>
          </cell>
          <cell r="C387" t="str">
            <v>F22</v>
          </cell>
          <cell r="D387" t="str">
            <v>Lampada de multivapor metalica (MVM) de 250W.</v>
          </cell>
          <cell r="E387" t="str">
            <v>un</v>
          </cell>
          <cell r="F387">
            <v>83.9</v>
          </cell>
        </row>
        <row r="388">
          <cell r="B388" t="str">
            <v>IP50400103</v>
          </cell>
          <cell r="C388" t="str">
            <v>F23</v>
          </cell>
          <cell r="D388" t="str">
            <v>Luminaria fechada com lampada de descarga.</v>
          </cell>
          <cell r="E388" t="str">
            <v>un</v>
          </cell>
          <cell r="F388">
            <v>9.76</v>
          </cell>
        </row>
        <row r="389">
          <cell r="B389" t="str">
            <v>IT25100121</v>
          </cell>
          <cell r="C389" t="str">
            <v>F24</v>
          </cell>
          <cell r="D389" t="str">
            <v>Kanalex diametro de 125mm (5" ).</v>
          </cell>
          <cell r="E389" t="str">
            <v>m</v>
          </cell>
          <cell r="F389">
            <v>10.89</v>
          </cell>
        </row>
        <row r="390">
          <cell r="B390" t="str">
            <v>RV1595005</v>
          </cell>
          <cell r="C390" t="str">
            <v>F25</v>
          </cell>
          <cell r="D390" t="str">
            <v>Piso de alerta em placas marmorizadas, cor vermelha.</v>
          </cell>
          <cell r="E390" t="str">
            <v>m2</v>
          </cell>
          <cell r="F390">
            <v>55.17</v>
          </cell>
        </row>
        <row r="391">
          <cell r="B391" t="str">
            <v>SC05100350</v>
          </cell>
          <cell r="C391" t="str">
            <v>F26</v>
          </cell>
          <cell r="D391" t="str">
            <v>Demolicao com equipamento concreto asfaltico 5cm.</v>
          </cell>
          <cell r="E391" t="str">
            <v>m2</v>
          </cell>
          <cell r="F391">
            <v>5.0999999999999996</v>
          </cell>
        </row>
        <row r="392">
          <cell r="B392" t="str">
            <v>SC05100400</v>
          </cell>
          <cell r="C392" t="str">
            <v>F27</v>
          </cell>
          <cell r="D392" t="str">
            <v>Demolicao com equipamento concreto asfaltico 10cm.</v>
          </cell>
          <cell r="E392" t="str">
            <v>m2</v>
          </cell>
          <cell r="F392">
            <v>7.64</v>
          </cell>
        </row>
        <row r="393">
          <cell r="B393" t="str">
            <v>SC05100450</v>
          </cell>
          <cell r="C393" t="str">
            <v>F28</v>
          </cell>
          <cell r="D393" t="str">
            <v>Demolicao equipamento concreto asfaltico 5cm l=1,20m.</v>
          </cell>
          <cell r="E393" t="str">
            <v>m2</v>
          </cell>
          <cell r="F393">
            <v>5.99</v>
          </cell>
        </row>
        <row r="394">
          <cell r="B394" t="str">
            <v>SC10100100</v>
          </cell>
          <cell r="C394" t="str">
            <v>F29</v>
          </cell>
          <cell r="D394" t="str">
            <v>Operador de trafego, nivel junior.</v>
          </cell>
          <cell r="E394" t="str">
            <v>h</v>
          </cell>
          <cell r="F394">
            <v>10.1</v>
          </cell>
        </row>
        <row r="395">
          <cell r="B395" t="str">
            <v>ST05051050</v>
          </cell>
          <cell r="C395" t="str">
            <v>F30</v>
          </cell>
          <cell r="D395" t="str">
            <v>Sinalizacao horizontal aplicada por aspersao.</v>
          </cell>
          <cell r="E395" t="str">
            <v>m2</v>
          </cell>
          <cell r="F395">
            <v>20.149999999999999</v>
          </cell>
        </row>
        <row r="396">
          <cell r="B396" t="str">
            <v>ST10150350</v>
          </cell>
          <cell r="C396" t="str">
            <v>F31</v>
          </cell>
          <cell r="D396" t="str">
            <v>Conjunto semaforico principal.</v>
          </cell>
          <cell r="E396" t="str">
            <v>un</v>
          </cell>
          <cell r="F396">
            <v>4662</v>
          </cell>
        </row>
        <row r="397">
          <cell r="B397" t="str">
            <v>ST10150400</v>
          </cell>
          <cell r="C397" t="str">
            <v>F32</v>
          </cell>
          <cell r="D397" t="str">
            <v>Conjunto semaforico repetidor.</v>
          </cell>
          <cell r="E397" t="str">
            <v>un</v>
          </cell>
          <cell r="F397">
            <v>2243.85</v>
          </cell>
        </row>
        <row r="398">
          <cell r="B398" t="str">
            <v>ST20100050</v>
          </cell>
          <cell r="C398" t="str">
            <v>F33</v>
          </cell>
          <cell r="D398" t="str">
            <v>Aluguel mensal de radio transmissor-receptor.</v>
          </cell>
          <cell r="E398" t="str">
            <v>mes</v>
          </cell>
          <cell r="F398">
            <v>70</v>
          </cell>
        </row>
        <row r="399">
          <cell r="B399" t="str">
            <v>ST15050100</v>
          </cell>
          <cell r="C399" t="str">
            <v>F34</v>
          </cell>
          <cell r="D399" t="str">
            <v>Portico, coluna tubular, em aco galvanizado.</v>
          </cell>
          <cell r="E399" t="str">
            <v>un</v>
          </cell>
          <cell r="F399">
            <v>35622.78</v>
          </cell>
        </row>
        <row r="400">
          <cell r="B400" t="str">
            <v>TC10050050</v>
          </cell>
          <cell r="C400" t="str">
            <v>F35</v>
          </cell>
          <cell r="D400" t="str">
            <v>Carga e descarga manual de material.</v>
          </cell>
          <cell r="E400" t="str">
            <v>t</v>
          </cell>
          <cell r="F400">
            <v>20.36</v>
          </cell>
        </row>
        <row r="401">
          <cell r="B401" t="str">
            <v>DR10050053</v>
          </cell>
          <cell r="C401" t="str">
            <v>F36</v>
          </cell>
          <cell r="D401" t="str">
            <v>Tubo de ferro fundido, ductil, classe K-9,ø 100mm.</v>
          </cell>
          <cell r="E401" t="str">
            <v>m</v>
          </cell>
          <cell r="F401">
            <v>139.33000000000001</v>
          </cell>
        </row>
        <row r="402">
          <cell r="B402" t="str">
            <v>ST05051800</v>
          </cell>
          <cell r="C402" t="str">
            <v>F37</v>
          </cell>
          <cell r="D402" t="str">
            <v>Tachao bidirecional, conforme especificacao CET-RIO.  Fornecimento.</v>
          </cell>
          <cell r="E402" t="str">
            <v>un</v>
          </cell>
          <cell r="F402">
            <v>21.9</v>
          </cell>
        </row>
        <row r="403">
          <cell r="B403" t="str">
            <v>IP50050253</v>
          </cell>
          <cell r="C403" t="str">
            <v>F38</v>
          </cell>
          <cell r="D403" t="str">
            <v>Luminaria LRJ-33 para lampada vapor de sodio ou multivapor metalico de 250W, IP-66, vidro curvo, corpo em aluminio injetado, para encaixe em tubo com diametro de 60,3mm, com equipamento auxiliar integrado (EM-RIOLUZ no 30), refletor em chapa de aluminio 9</v>
          </cell>
          <cell r="E403" t="str">
            <v>un</v>
          </cell>
          <cell r="F403">
            <v>515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7">
          <cell r="B7" t="str">
            <v>DESCRICAO DO INSUMO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871812-8522-4FF2-87B8-30631779A4BC}">
  <sheetPr>
    <pageSetUpPr fitToPage="1"/>
  </sheetPr>
  <dimension ref="A1:D28"/>
  <sheetViews>
    <sheetView tabSelected="1" workbookViewId="0">
      <selection activeCell="G26" sqref="G26"/>
    </sheetView>
  </sheetViews>
  <sheetFormatPr defaultRowHeight="14.4"/>
  <cols>
    <col min="1" max="1" width="11.6640625" style="191" customWidth="1"/>
    <col min="2" max="2" width="56.44140625" style="136" customWidth="1"/>
    <col min="3" max="3" width="18.6640625" style="136" customWidth="1"/>
    <col min="4" max="4" width="15.44140625" style="192" customWidth="1"/>
    <col min="5" max="16384" width="8.88671875" style="136"/>
  </cols>
  <sheetData>
    <row r="1" spans="1:4" ht="15" customHeight="1">
      <c r="A1" s="224"/>
      <c r="B1" s="225"/>
      <c r="C1" s="225"/>
      <c r="D1" s="226"/>
    </row>
    <row r="2" spans="1:4" ht="20.100000000000001" customHeight="1">
      <c r="A2" s="188"/>
      <c r="B2" s="60"/>
      <c r="C2" s="60"/>
      <c r="D2" s="189"/>
    </row>
    <row r="3" spans="1:4">
      <c r="A3" s="227"/>
      <c r="B3" s="228"/>
      <c r="C3" s="228"/>
      <c r="D3" s="229"/>
    </row>
    <row r="4" spans="1:4">
      <c r="A4" s="188"/>
      <c r="B4" s="60"/>
      <c r="C4" s="60"/>
      <c r="D4" s="61"/>
    </row>
    <row r="5" spans="1:4">
      <c r="A5" s="230" t="str">
        <f>'ORÇAMENTO_NAO DES '!A2:I2</f>
        <v>GOVERNO DO ESTADO DE MATO GROSSO DO SUL</v>
      </c>
      <c r="B5" s="231"/>
      <c r="C5" s="231"/>
      <c r="D5" s="232"/>
    </row>
    <row r="6" spans="1:4">
      <c r="A6" s="233" t="str">
        <f>'ORÇAMENTO_NAO DES '!A3:I3</f>
        <v>PREFEITURA MUNICIPAL DE JAPORÃ</v>
      </c>
      <c r="B6" s="234"/>
      <c r="C6" s="234"/>
      <c r="D6" s="235"/>
    </row>
    <row r="7" spans="1:4">
      <c r="A7" s="233" t="str">
        <f>'ORÇAMENTO_NAO DES '!A4:I4</f>
        <v>SECRETARIA DE OBRAS</v>
      </c>
      <c r="B7" s="234"/>
      <c r="C7" s="234"/>
      <c r="D7" s="235"/>
    </row>
    <row r="8" spans="1:4">
      <c r="A8" s="188"/>
      <c r="B8" s="60"/>
      <c r="C8" s="60"/>
      <c r="D8" s="189"/>
    </row>
    <row r="9" spans="1:4">
      <c r="A9" s="188"/>
      <c r="B9" s="60"/>
      <c r="C9" s="60"/>
      <c r="D9" s="189"/>
    </row>
    <row r="10" spans="1:4">
      <c r="A10" s="193" t="s">
        <v>119</v>
      </c>
      <c r="B10" s="219" t="str">
        <f>'ORÇAMENTO_NAO DES '!B6:I6</f>
        <v>INFRAESTRUTURA URBANA - RESTAURAÇÃO FUNCIONAL DO PAVIMENTO (RECAPEAMENTO)</v>
      </c>
      <c r="C10" s="219"/>
      <c r="D10" s="220"/>
    </row>
    <row r="11" spans="1:4" ht="15" customHeight="1">
      <c r="A11" s="194" t="s">
        <v>120</v>
      </c>
      <c r="B11" s="219" t="str">
        <f>'ORÇAMENTO_NAO DES '!B7:I7</f>
        <v>JAPORÃ - MS</v>
      </c>
      <c r="C11" s="219"/>
      <c r="D11" s="220"/>
    </row>
    <row r="12" spans="1:4">
      <c r="A12" s="195" t="s">
        <v>4</v>
      </c>
      <c r="B12" s="219" t="str">
        <f>'ORÇAMENTO_NAO DES '!B8:I8</f>
        <v>AV. DEPUTADO FERNANDO SALDANHA  E RUA DAS MARGARIDAS</v>
      </c>
      <c r="C12" s="219"/>
      <c r="D12" s="220"/>
    </row>
    <row r="13" spans="1:4" ht="43.8" customHeight="1">
      <c r="A13" s="207"/>
      <c r="B13" s="177"/>
      <c r="C13" s="177"/>
      <c r="D13" s="196"/>
    </row>
    <row r="14" spans="1:4" ht="17.399999999999999" customHeight="1">
      <c r="A14" s="221" t="s">
        <v>121</v>
      </c>
      <c r="B14" s="222"/>
      <c r="C14" s="222"/>
      <c r="D14" s="223"/>
    </row>
    <row r="15" spans="1:4" ht="15.6">
      <c r="A15" s="236" t="s">
        <v>75</v>
      </c>
      <c r="B15" s="237"/>
      <c r="C15" s="237"/>
      <c r="D15" s="238"/>
    </row>
    <row r="16" spans="1:4">
      <c r="A16" s="216" t="s">
        <v>7</v>
      </c>
      <c r="B16" s="217" t="s">
        <v>8</v>
      </c>
      <c r="C16" s="217" t="s">
        <v>0</v>
      </c>
      <c r="D16" s="218" t="s">
        <v>114</v>
      </c>
    </row>
    <row r="17" spans="1:4">
      <c r="A17" s="212" t="s">
        <v>115</v>
      </c>
      <c r="B17" s="213" t="s">
        <v>15</v>
      </c>
      <c r="C17" s="214">
        <v>2.4393481492922382E-2</v>
      </c>
      <c r="D17" s="215">
        <v>27392.340000000004</v>
      </c>
    </row>
    <row r="18" spans="1:4">
      <c r="A18" s="197" t="s">
        <v>116</v>
      </c>
      <c r="B18" s="198" t="s">
        <v>123</v>
      </c>
      <c r="C18" s="208">
        <v>0.93330111305988983</v>
      </c>
      <c r="D18" s="199">
        <v>1048038.24</v>
      </c>
    </row>
    <row r="19" spans="1:4">
      <c r="A19" s="197" t="s">
        <v>117</v>
      </c>
      <c r="B19" s="198" t="s">
        <v>124</v>
      </c>
      <c r="C19" s="208">
        <v>4.2305405447187736E-2</v>
      </c>
      <c r="D19" s="199">
        <v>47506.3</v>
      </c>
    </row>
    <row r="20" spans="1:4">
      <c r="A20" s="197"/>
      <c r="B20" s="211" t="s">
        <v>122</v>
      </c>
      <c r="C20" s="209">
        <v>1</v>
      </c>
      <c r="D20" s="210">
        <v>1122936.8800000001</v>
      </c>
    </row>
    <row r="21" spans="1:4">
      <c r="A21" s="200"/>
      <c r="B21" s="201"/>
      <c r="C21" s="201"/>
      <c r="D21" s="202"/>
    </row>
    <row r="22" spans="1:4">
      <c r="A22" s="203"/>
      <c r="B22" s="204"/>
      <c r="C22" s="204"/>
      <c r="D22" s="61"/>
    </row>
    <row r="23" spans="1:4">
      <c r="A23" s="67" t="str">
        <f>'ORÇAMENTO_NAO DES '!A36:C36</f>
        <v>JAPORÃ, MS, 25 DE MAIO DE 2020</v>
      </c>
      <c r="B23" s="65"/>
      <c r="C23" s="65"/>
      <c r="D23" s="205"/>
    </row>
    <row r="24" spans="1:4" ht="139.80000000000001" customHeight="1">
      <c r="A24" s="67"/>
      <c r="B24" s="65"/>
      <c r="C24" s="65"/>
      <c r="D24" s="206"/>
    </row>
    <row r="25" spans="1:4">
      <c r="A25" s="67"/>
      <c r="B25" s="68" t="s">
        <v>105</v>
      </c>
      <c r="C25" s="68"/>
      <c r="D25" s="189"/>
    </row>
    <row r="26" spans="1:4" ht="15" customHeight="1">
      <c r="A26" s="67"/>
      <c r="B26" s="168" t="s">
        <v>103</v>
      </c>
      <c r="C26" s="168"/>
      <c r="D26" s="189"/>
    </row>
    <row r="27" spans="1:4">
      <c r="A27" s="67"/>
      <c r="B27" s="166" t="s">
        <v>72</v>
      </c>
      <c r="C27" s="166"/>
      <c r="D27" s="189"/>
    </row>
    <row r="28" spans="1:4">
      <c r="A28" s="72"/>
      <c r="B28" s="167" t="s">
        <v>104</v>
      </c>
      <c r="C28" s="167"/>
      <c r="D28" s="190"/>
    </row>
  </sheetData>
  <mergeCells count="10">
    <mergeCell ref="B11:D11"/>
    <mergeCell ref="B12:D12"/>
    <mergeCell ref="A15:D15"/>
    <mergeCell ref="A14:D14"/>
    <mergeCell ref="A1:D1"/>
    <mergeCell ref="A3:D3"/>
    <mergeCell ref="A5:D5"/>
    <mergeCell ref="A6:D6"/>
    <mergeCell ref="A7:D7"/>
    <mergeCell ref="B10:D10"/>
  </mergeCells>
  <printOptions horizontalCentered="1"/>
  <pageMargins left="0.55118110236220474" right="0.55118110236220474" top="0.55118110236220474" bottom="0.55118110236220474" header="0.31496062992125984" footer="0.31496062992125984"/>
  <pageSetup paperSize="9" scale="8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59999389629810485"/>
  </sheetPr>
  <dimension ref="A1:S40"/>
  <sheetViews>
    <sheetView topLeftCell="A16" zoomScaleNormal="100" workbookViewId="0">
      <selection activeCell="C41" sqref="C41"/>
    </sheetView>
  </sheetViews>
  <sheetFormatPr defaultColWidth="9.109375" defaultRowHeight="13.8"/>
  <cols>
    <col min="1" max="1" width="7.6640625" style="4" bestFit="1" customWidth="1"/>
    <col min="2" max="2" width="8.6640625" style="4" bestFit="1" customWidth="1"/>
    <col min="3" max="3" width="60.6640625" style="90" customWidth="1"/>
    <col min="4" max="4" width="8.44140625" style="4" customWidth="1"/>
    <col min="5" max="5" width="9.88671875" style="4" bestFit="1" customWidth="1"/>
    <col min="6" max="6" width="9.33203125" style="91" customWidth="1"/>
    <col min="7" max="7" width="8.88671875" style="4" customWidth="1"/>
    <col min="8" max="8" width="9.109375" style="4"/>
    <col min="9" max="9" width="12.33203125" style="91" customWidth="1"/>
    <col min="10" max="10" width="6.44140625" style="4" hidden="1" customWidth="1"/>
    <col min="11" max="11" width="6.44140625" style="5" hidden="1" customWidth="1"/>
    <col min="12" max="16" width="6.44140625" style="4" hidden="1" customWidth="1"/>
    <col min="17" max="17" width="0" style="4" hidden="1" customWidth="1"/>
    <col min="18" max="18" width="9.109375" style="4"/>
    <col min="19" max="19" width="12.109375" style="4" bestFit="1" customWidth="1"/>
    <col min="20" max="16384" width="9.109375" style="4"/>
  </cols>
  <sheetData>
    <row r="1" spans="1:11" s="147" customFormat="1" ht="58.95" customHeight="1">
      <c r="A1" s="180"/>
      <c r="B1" s="181"/>
      <c r="C1" s="182"/>
      <c r="D1" s="181"/>
      <c r="E1" s="181"/>
      <c r="F1" s="183"/>
      <c r="G1" s="181"/>
      <c r="H1" s="181"/>
      <c r="I1" s="184"/>
      <c r="K1" s="148"/>
    </row>
    <row r="2" spans="1:11" ht="15" customHeight="1">
      <c r="A2" s="245" t="s">
        <v>1</v>
      </c>
      <c r="B2" s="246"/>
      <c r="C2" s="246"/>
      <c r="D2" s="246"/>
      <c r="E2" s="246"/>
      <c r="F2" s="246"/>
      <c r="G2" s="246"/>
      <c r="H2" s="246"/>
      <c r="I2" s="247"/>
    </row>
    <row r="3" spans="1:11" ht="15" customHeight="1">
      <c r="A3" s="242" t="s">
        <v>109</v>
      </c>
      <c r="B3" s="243"/>
      <c r="C3" s="243"/>
      <c r="D3" s="243"/>
      <c r="E3" s="243"/>
      <c r="F3" s="243"/>
      <c r="G3" s="243"/>
      <c r="H3" s="243"/>
      <c r="I3" s="244"/>
    </row>
    <row r="4" spans="1:11" ht="15" customHeight="1">
      <c r="A4" s="245" t="s">
        <v>97</v>
      </c>
      <c r="B4" s="246"/>
      <c r="C4" s="246"/>
      <c r="D4" s="246"/>
      <c r="E4" s="246"/>
      <c r="F4" s="246"/>
      <c r="G4" s="246"/>
      <c r="H4" s="246"/>
      <c r="I4" s="247"/>
    </row>
    <row r="5" spans="1:11" ht="15" customHeight="1">
      <c r="A5" s="221" t="s">
        <v>69</v>
      </c>
      <c r="B5" s="222"/>
      <c r="C5" s="222"/>
      <c r="D5" s="222"/>
      <c r="E5" s="222"/>
      <c r="F5" s="222"/>
      <c r="G5" s="222"/>
      <c r="H5" s="222"/>
      <c r="I5" s="223"/>
    </row>
    <row r="6" spans="1:11" ht="15" customHeight="1">
      <c r="A6" s="6" t="s">
        <v>2</v>
      </c>
      <c r="B6" s="248" t="s">
        <v>118</v>
      </c>
      <c r="C6" s="248"/>
      <c r="D6" s="248"/>
      <c r="E6" s="248"/>
      <c r="F6" s="248"/>
      <c r="G6" s="248"/>
      <c r="H6" s="248"/>
      <c r="I6" s="249"/>
    </row>
    <row r="7" spans="1:11" ht="15" customHeight="1">
      <c r="A7" s="6" t="s">
        <v>3</v>
      </c>
      <c r="B7" s="250" t="s">
        <v>98</v>
      </c>
      <c r="C7" s="250"/>
      <c r="D7" s="250"/>
      <c r="E7" s="250"/>
      <c r="F7" s="250"/>
      <c r="G7" s="250"/>
      <c r="H7" s="250"/>
      <c r="I7" s="251"/>
    </row>
    <row r="8" spans="1:11" ht="15" customHeight="1">
      <c r="A8" s="6" t="s">
        <v>4</v>
      </c>
      <c r="B8" s="248" t="s">
        <v>113</v>
      </c>
      <c r="C8" s="248"/>
      <c r="D8" s="248"/>
      <c r="E8" s="248"/>
      <c r="F8" s="248"/>
      <c r="G8" s="248"/>
      <c r="H8" s="248"/>
      <c r="I8" s="249"/>
    </row>
    <row r="9" spans="1:11">
      <c r="A9" s="7" t="s">
        <v>45</v>
      </c>
      <c r="B9" s="8">
        <v>0.1968</v>
      </c>
      <c r="C9" s="9" t="s">
        <v>46</v>
      </c>
      <c r="D9" s="8">
        <v>0.1527</v>
      </c>
      <c r="E9" s="10" t="s">
        <v>66</v>
      </c>
      <c r="F9" s="11"/>
      <c r="G9" s="8"/>
      <c r="H9" s="12"/>
      <c r="I9" s="88"/>
    </row>
    <row r="10" spans="1:11" ht="20.399999999999999">
      <c r="A10" s="6" t="s">
        <v>5</v>
      </c>
      <c r="B10" s="13">
        <v>90</v>
      </c>
      <c r="C10" s="13" t="s">
        <v>44</v>
      </c>
      <c r="D10" s="13"/>
      <c r="E10" s="13"/>
      <c r="F10" s="14"/>
      <c r="G10" s="13"/>
      <c r="H10" s="14"/>
      <c r="I10" s="89"/>
    </row>
    <row r="11" spans="1:11" ht="15" customHeight="1">
      <c r="A11" s="6" t="s">
        <v>6</v>
      </c>
      <c r="B11" s="252" t="s">
        <v>110</v>
      </c>
      <c r="C11" s="252"/>
      <c r="D11" s="13"/>
      <c r="E11" s="13"/>
      <c r="F11" s="13"/>
      <c r="G11" s="253" t="s">
        <v>75</v>
      </c>
      <c r="H11" s="253"/>
      <c r="I11" s="254"/>
    </row>
    <row r="12" spans="1:11" ht="20.399999999999999">
      <c r="A12" s="15" t="s">
        <v>7</v>
      </c>
      <c r="B12" s="149" t="s">
        <v>30</v>
      </c>
      <c r="C12" s="157" t="s">
        <v>8</v>
      </c>
      <c r="D12" s="16" t="s">
        <v>9</v>
      </c>
      <c r="E12" s="158" t="s">
        <v>10</v>
      </c>
      <c r="F12" s="17" t="s">
        <v>11</v>
      </c>
      <c r="G12" s="16" t="s">
        <v>12</v>
      </c>
      <c r="H12" s="16" t="s">
        <v>13</v>
      </c>
      <c r="I12" s="18" t="s">
        <v>14</v>
      </c>
    </row>
    <row r="13" spans="1:11">
      <c r="A13" s="96" t="s">
        <v>48</v>
      </c>
      <c r="B13" s="97"/>
      <c r="C13" s="98" t="s">
        <v>15</v>
      </c>
      <c r="D13" s="78"/>
      <c r="E13" s="99"/>
      <c r="F13" s="100"/>
      <c r="G13" s="78"/>
      <c r="H13" s="78"/>
      <c r="I13" s="101"/>
    </row>
    <row r="14" spans="1:11" ht="19.95" customHeight="1">
      <c r="A14" s="19" t="s">
        <v>49</v>
      </c>
      <c r="B14" s="149" t="s">
        <v>70</v>
      </c>
      <c r="C14" s="179" t="s">
        <v>16</v>
      </c>
      <c r="D14" s="20" t="s">
        <v>17</v>
      </c>
      <c r="E14" s="21" t="s">
        <v>18</v>
      </c>
      <c r="F14" s="150">
        <v>8</v>
      </c>
      <c r="G14" s="156">
        <v>400.92</v>
      </c>
      <c r="H14" s="20">
        <v>479.82</v>
      </c>
      <c r="I14" s="22">
        <f>TRUNC(H14*F14,2)</f>
        <v>3838.56</v>
      </c>
    </row>
    <row r="15" spans="1:11" ht="30" customHeight="1">
      <c r="A15" s="19" t="s">
        <v>50</v>
      </c>
      <c r="B15" s="149">
        <v>10775</v>
      </c>
      <c r="C15" s="179" t="s">
        <v>108</v>
      </c>
      <c r="D15" s="93" t="s">
        <v>17</v>
      </c>
      <c r="E15" s="94" t="s">
        <v>18</v>
      </c>
      <c r="F15" s="150">
        <v>30</v>
      </c>
      <c r="G15" s="156">
        <v>515</v>
      </c>
      <c r="H15" s="93">
        <v>616.35</v>
      </c>
      <c r="I15" s="95">
        <f>TRUNC(H15*F15,2)</f>
        <v>18490.5</v>
      </c>
    </row>
    <row r="16" spans="1:11" ht="30" customHeight="1">
      <c r="A16" s="19" t="s">
        <v>51</v>
      </c>
      <c r="B16" s="149" t="s">
        <v>19</v>
      </c>
      <c r="C16" s="179" t="s">
        <v>20</v>
      </c>
      <c r="D16" s="152" t="s">
        <v>17</v>
      </c>
      <c r="E16" s="153" t="s">
        <v>21</v>
      </c>
      <c r="F16" s="150">
        <v>8</v>
      </c>
      <c r="G16" s="156">
        <v>381.85</v>
      </c>
      <c r="H16" s="152">
        <v>456.99</v>
      </c>
      <c r="I16" s="154">
        <f t="shared" ref="I16" si="0">TRUNC(H16*F16,2)</f>
        <v>3655.92</v>
      </c>
    </row>
    <row r="17" spans="1:14" ht="19.95" customHeight="1">
      <c r="A17" s="19" t="s">
        <v>52</v>
      </c>
      <c r="B17" s="149">
        <v>13244</v>
      </c>
      <c r="C17" s="179" t="s">
        <v>67</v>
      </c>
      <c r="D17" s="23" t="s">
        <v>17</v>
      </c>
      <c r="E17" s="24" t="s">
        <v>21</v>
      </c>
      <c r="F17" s="150">
        <v>16</v>
      </c>
      <c r="G17" s="156">
        <v>73.5</v>
      </c>
      <c r="H17" s="20">
        <v>87.96</v>
      </c>
      <c r="I17" s="22">
        <f t="shared" ref="I17" si="1">TRUNC(H17*F17,2)</f>
        <v>1407.36</v>
      </c>
    </row>
    <row r="18" spans="1:14">
      <c r="A18" s="19"/>
      <c r="B18" s="149"/>
      <c r="C18" s="149" t="s">
        <v>22</v>
      </c>
      <c r="D18" s="16"/>
      <c r="E18" s="158"/>
      <c r="F18" s="17"/>
      <c r="G18" s="20"/>
      <c r="H18" s="16"/>
      <c r="I18" s="18">
        <f>SUM(I14:I17)</f>
        <v>27392.340000000004</v>
      </c>
    </row>
    <row r="19" spans="1:14">
      <c r="A19" s="82" t="s">
        <v>47</v>
      </c>
      <c r="B19" s="107"/>
      <c r="C19" s="77" t="s">
        <v>99</v>
      </c>
      <c r="D19" s="79"/>
      <c r="E19" s="80"/>
      <c r="F19" s="81"/>
      <c r="G19" s="83"/>
      <c r="H19" s="79"/>
      <c r="I19" s="84"/>
    </row>
    <row r="20" spans="1:14" ht="19.95" customHeight="1">
      <c r="A20" s="155" t="s">
        <v>53</v>
      </c>
      <c r="B20" s="149">
        <v>99814</v>
      </c>
      <c r="C20" s="151" t="s">
        <v>100</v>
      </c>
      <c r="D20" s="153"/>
      <c r="E20" s="153" t="s">
        <v>18</v>
      </c>
      <c r="F20" s="150">
        <v>19307.34</v>
      </c>
      <c r="G20" s="156">
        <v>1.39</v>
      </c>
      <c r="H20" s="152">
        <v>1.66</v>
      </c>
      <c r="I20" s="154">
        <f t="shared" ref="I20:I22" si="2">TRUNC(H20*F20,2)</f>
        <v>32050.18</v>
      </c>
    </row>
    <row r="21" spans="1:14" ht="19.95" customHeight="1">
      <c r="A21" s="155" t="s">
        <v>54</v>
      </c>
      <c r="B21" s="149">
        <v>72942</v>
      </c>
      <c r="C21" s="151" t="s">
        <v>107</v>
      </c>
      <c r="D21" s="65"/>
      <c r="E21" s="153" t="s">
        <v>18</v>
      </c>
      <c r="F21" s="150">
        <v>19307.34</v>
      </c>
      <c r="G21" s="156">
        <v>1.75</v>
      </c>
      <c r="H21" s="152">
        <v>2.09</v>
      </c>
      <c r="I21" s="154">
        <f t="shared" si="2"/>
        <v>40352.339999999997</v>
      </c>
    </row>
    <row r="22" spans="1:14" ht="30" customHeight="1">
      <c r="A22" s="155" t="s">
        <v>55</v>
      </c>
      <c r="B22" s="149">
        <v>93176</v>
      </c>
      <c r="C22" s="151" t="s">
        <v>101</v>
      </c>
      <c r="D22" s="152">
        <v>466</v>
      </c>
      <c r="E22" s="153" t="s">
        <v>24</v>
      </c>
      <c r="F22" s="150">
        <v>3588.2</v>
      </c>
      <c r="G22" s="156">
        <v>0.51</v>
      </c>
      <c r="H22" s="152">
        <v>0.61</v>
      </c>
      <c r="I22" s="154">
        <f t="shared" si="2"/>
        <v>2188.8000000000002</v>
      </c>
    </row>
    <row r="23" spans="1:14" ht="30" customHeight="1">
      <c r="A23" s="155" t="s">
        <v>56</v>
      </c>
      <c r="B23" s="149">
        <v>95995</v>
      </c>
      <c r="C23" s="151" t="s">
        <v>112</v>
      </c>
      <c r="D23" s="65"/>
      <c r="E23" s="153" t="s">
        <v>23</v>
      </c>
      <c r="F23" s="150">
        <v>579.20000000000005</v>
      </c>
      <c r="G23" s="156">
        <v>1131.43</v>
      </c>
      <c r="H23" s="20">
        <v>1354.09</v>
      </c>
      <c r="I23" s="22">
        <f t="shared" ref="I23" si="3">TRUNC(H23*F23,2)</f>
        <v>784288.92</v>
      </c>
    </row>
    <row r="24" spans="1:14" s="147" customFormat="1" ht="19.95" customHeight="1">
      <c r="A24" s="155" t="s">
        <v>57</v>
      </c>
      <c r="B24" s="149">
        <v>95303</v>
      </c>
      <c r="C24" s="151" t="s">
        <v>102</v>
      </c>
      <c r="D24" s="152">
        <v>126</v>
      </c>
      <c r="E24" s="153" t="s">
        <v>24</v>
      </c>
      <c r="F24" s="150">
        <v>175146.3</v>
      </c>
      <c r="G24" s="156">
        <v>0.91</v>
      </c>
      <c r="H24" s="20">
        <v>1.08</v>
      </c>
      <c r="I24" s="22">
        <f t="shared" ref="I24" si="4">TRUNC(H24*F24,2)</f>
        <v>189158</v>
      </c>
      <c r="K24" s="148"/>
    </row>
    <row r="25" spans="1:14">
      <c r="A25" s="19"/>
      <c r="B25" s="149" t="s">
        <v>17</v>
      </c>
      <c r="C25" s="149" t="s">
        <v>26</v>
      </c>
      <c r="D25" s="16"/>
      <c r="E25" s="158"/>
      <c r="F25" s="17"/>
      <c r="G25" s="20"/>
      <c r="H25" s="16"/>
      <c r="I25" s="18">
        <f>SUM(I20:Q24)</f>
        <v>1048038.24</v>
      </c>
    </row>
    <row r="26" spans="1:14">
      <c r="A26" s="75" t="s">
        <v>58</v>
      </c>
      <c r="B26" s="76"/>
      <c r="C26" s="77" t="s">
        <v>27</v>
      </c>
      <c r="D26" s="79"/>
      <c r="E26" s="80"/>
      <c r="F26" s="81"/>
      <c r="G26" s="83"/>
      <c r="H26" s="79"/>
      <c r="I26" s="84"/>
    </row>
    <row r="27" spans="1:14" ht="19.95" customHeight="1">
      <c r="A27" s="19" t="s">
        <v>59</v>
      </c>
      <c r="B27" s="26">
        <v>90778</v>
      </c>
      <c r="C27" s="108" t="s">
        <v>77</v>
      </c>
      <c r="D27" s="20" t="s">
        <v>17</v>
      </c>
      <c r="E27" s="21" t="s">
        <v>28</v>
      </c>
      <c r="F27" s="25">
        <v>100</v>
      </c>
      <c r="G27" s="156">
        <v>99.34</v>
      </c>
      <c r="H27" s="20">
        <v>118.89</v>
      </c>
      <c r="I27" s="22">
        <f t="shared" ref="I27:I33" si="5">TRUNC(H27*F27,2)</f>
        <v>11889</v>
      </c>
      <c r="J27" s="27">
        <v>25</v>
      </c>
      <c r="K27" s="5" t="s">
        <v>39</v>
      </c>
      <c r="L27" s="28" t="s">
        <v>40</v>
      </c>
      <c r="N27" s="4">
        <f>J27/2</f>
        <v>12.5</v>
      </c>
    </row>
    <row r="28" spans="1:14" ht="19.95" customHeight="1">
      <c r="A28" s="19" t="s">
        <v>60</v>
      </c>
      <c r="B28" s="26">
        <v>90780</v>
      </c>
      <c r="C28" s="108" t="s">
        <v>78</v>
      </c>
      <c r="D28" s="20" t="s">
        <v>17</v>
      </c>
      <c r="E28" s="21" t="s">
        <v>28</v>
      </c>
      <c r="F28" s="25">
        <v>380</v>
      </c>
      <c r="G28" s="156">
        <v>30.7</v>
      </c>
      <c r="H28" s="20">
        <v>36.74</v>
      </c>
      <c r="I28" s="22">
        <f t="shared" si="5"/>
        <v>13961.2</v>
      </c>
      <c r="J28" s="27">
        <v>30</v>
      </c>
      <c r="K28" s="5" t="s">
        <v>39</v>
      </c>
      <c r="L28" s="28" t="s">
        <v>41</v>
      </c>
      <c r="N28" s="4">
        <f t="shared" ref="N28:N33" si="6">J28/2</f>
        <v>15</v>
      </c>
    </row>
    <row r="29" spans="1:14" ht="19.95" customHeight="1">
      <c r="A29" s="19" t="s">
        <v>61</v>
      </c>
      <c r="B29" s="26">
        <v>88326</v>
      </c>
      <c r="C29" s="108" t="s">
        <v>79</v>
      </c>
      <c r="D29" s="20" t="s">
        <v>17</v>
      </c>
      <c r="E29" s="21" t="s">
        <v>28</v>
      </c>
      <c r="F29" s="25">
        <v>500</v>
      </c>
      <c r="G29" s="156">
        <v>20.059999999999999</v>
      </c>
      <c r="H29" s="20">
        <v>24</v>
      </c>
      <c r="I29" s="22">
        <f t="shared" si="5"/>
        <v>12000</v>
      </c>
      <c r="J29" s="27">
        <v>180</v>
      </c>
      <c r="K29" s="5" t="s">
        <v>39</v>
      </c>
      <c r="L29" s="28" t="s">
        <v>42</v>
      </c>
      <c r="N29" s="4">
        <f t="shared" si="6"/>
        <v>90</v>
      </c>
    </row>
    <row r="30" spans="1:14" ht="19.95" customHeight="1">
      <c r="A30" s="19" t="s">
        <v>62</v>
      </c>
      <c r="B30" s="26">
        <v>90781</v>
      </c>
      <c r="C30" s="108" t="s">
        <v>80</v>
      </c>
      <c r="D30" s="20" t="s">
        <v>17</v>
      </c>
      <c r="E30" s="21" t="s">
        <v>28</v>
      </c>
      <c r="F30" s="25">
        <v>90</v>
      </c>
      <c r="G30" s="156">
        <v>24.56</v>
      </c>
      <c r="H30" s="20">
        <v>29.39</v>
      </c>
      <c r="I30" s="22">
        <f t="shared" si="5"/>
        <v>2645.1</v>
      </c>
      <c r="J30" s="27">
        <v>30</v>
      </c>
      <c r="K30" s="5" t="s">
        <v>39</v>
      </c>
      <c r="L30" s="28" t="s">
        <v>43</v>
      </c>
      <c r="N30" s="4">
        <f t="shared" si="6"/>
        <v>15</v>
      </c>
    </row>
    <row r="31" spans="1:14" ht="19.95" customHeight="1">
      <c r="A31" s="19" t="s">
        <v>63</v>
      </c>
      <c r="B31" s="26">
        <v>88253</v>
      </c>
      <c r="C31" s="108" t="s">
        <v>81</v>
      </c>
      <c r="D31" s="20" t="s">
        <v>17</v>
      </c>
      <c r="E31" s="21" t="s">
        <v>28</v>
      </c>
      <c r="F31" s="25">
        <v>90</v>
      </c>
      <c r="G31" s="156">
        <v>12.38</v>
      </c>
      <c r="H31" s="20">
        <v>14.81</v>
      </c>
      <c r="I31" s="22">
        <f t="shared" si="5"/>
        <v>1332.9</v>
      </c>
      <c r="J31" s="27">
        <v>30</v>
      </c>
      <c r="K31" s="5" t="s">
        <v>39</v>
      </c>
      <c r="L31" s="28" t="s">
        <v>43</v>
      </c>
      <c r="N31" s="4">
        <f t="shared" si="6"/>
        <v>15</v>
      </c>
    </row>
    <row r="32" spans="1:14" s="147" customFormat="1" ht="19.95" customHeight="1">
      <c r="A32" s="19" t="s">
        <v>64</v>
      </c>
      <c r="B32" s="26">
        <v>88321</v>
      </c>
      <c r="C32" s="108" t="s">
        <v>83</v>
      </c>
      <c r="D32" s="20"/>
      <c r="E32" s="21" t="s">
        <v>28</v>
      </c>
      <c r="F32" s="25">
        <v>90</v>
      </c>
      <c r="G32" s="156">
        <v>27.51</v>
      </c>
      <c r="H32" s="20">
        <v>32.92</v>
      </c>
      <c r="I32" s="22">
        <f t="shared" ref="I32" si="7">TRUNC(H32*F32,2)</f>
        <v>2962.8</v>
      </c>
      <c r="J32" s="27"/>
      <c r="K32" s="148"/>
      <c r="L32" s="28"/>
    </row>
    <row r="33" spans="1:19" ht="19.95" customHeight="1">
      <c r="A33" s="19" t="s">
        <v>65</v>
      </c>
      <c r="B33" s="26">
        <v>88249</v>
      </c>
      <c r="C33" s="108" t="s">
        <v>82</v>
      </c>
      <c r="D33" s="20"/>
      <c r="E33" s="21" t="s">
        <v>28</v>
      </c>
      <c r="F33" s="25">
        <v>90</v>
      </c>
      <c r="G33" s="156">
        <v>25.21</v>
      </c>
      <c r="H33" s="20">
        <v>30.17</v>
      </c>
      <c r="I33" s="22">
        <f t="shared" si="5"/>
        <v>2715.3</v>
      </c>
      <c r="J33" s="27">
        <v>30</v>
      </c>
      <c r="K33" s="5" t="s">
        <v>39</v>
      </c>
      <c r="L33" s="28" t="s">
        <v>43</v>
      </c>
      <c r="N33" s="4">
        <f t="shared" si="6"/>
        <v>15</v>
      </c>
    </row>
    <row r="34" spans="1:19">
      <c r="A34" s="29"/>
      <c r="B34" s="30"/>
      <c r="C34" s="149" t="s">
        <v>29</v>
      </c>
      <c r="D34" s="14"/>
      <c r="E34" s="13"/>
      <c r="F34" s="31"/>
      <c r="G34" s="14"/>
      <c r="H34" s="14"/>
      <c r="I34" s="18">
        <f>SUM(I27:I33)</f>
        <v>47506.3</v>
      </c>
    </row>
    <row r="35" spans="1:19">
      <c r="A35" s="85"/>
      <c r="B35" s="86"/>
      <c r="C35" s="87"/>
      <c r="D35" s="239" t="s">
        <v>68</v>
      </c>
      <c r="E35" s="239"/>
      <c r="F35" s="239"/>
      <c r="G35" s="239"/>
      <c r="H35" s="240">
        <f>I34+I25+I18</f>
        <v>1122936.8800000001</v>
      </c>
      <c r="I35" s="241"/>
      <c r="L35" s="32"/>
    </row>
    <row r="36" spans="1:19" ht="64.95" customHeight="1">
      <c r="A36" s="284" t="str">
        <f>CRONOGRAMA_NAO_DES!A18</f>
        <v>JAPORÃ, MS, 25 DE MAIO DE 2020</v>
      </c>
      <c r="B36" s="285"/>
      <c r="C36" s="285"/>
      <c r="D36" s="102"/>
      <c r="E36" s="102"/>
      <c r="F36" s="103"/>
      <c r="G36" s="102"/>
      <c r="H36" s="103"/>
      <c r="I36" s="104"/>
      <c r="L36" s="32"/>
    </row>
    <row r="37" spans="1:19">
      <c r="A37" s="67"/>
      <c r="B37" s="65"/>
      <c r="C37" s="68" t="s">
        <v>106</v>
      </c>
      <c r="D37" s="65"/>
      <c r="E37" s="65"/>
      <c r="F37" s="66"/>
      <c r="G37" s="65"/>
      <c r="H37" s="66"/>
      <c r="I37" s="69"/>
    </row>
    <row r="38" spans="1:19">
      <c r="A38" s="67"/>
      <c r="B38" s="65"/>
      <c r="C38" s="168" t="str">
        <f>RESUMO!B26</f>
        <v>FÁBIO MARQUES RIBEIRO</v>
      </c>
      <c r="D38" s="65"/>
      <c r="E38" s="65"/>
      <c r="F38" s="66"/>
      <c r="G38" s="65"/>
      <c r="H38" s="70"/>
      <c r="I38" s="71"/>
      <c r="S38" s="127">
        <f>SUM(I14:I34)/2</f>
        <v>1122936.8799999999</v>
      </c>
    </row>
    <row r="39" spans="1:19">
      <c r="A39" s="67"/>
      <c r="B39" s="65"/>
      <c r="C39" s="168" t="str">
        <f>RESUMO!B27</f>
        <v>ENGENHEIRO CIVIL</v>
      </c>
      <c r="D39" s="65"/>
      <c r="E39" s="65"/>
      <c r="F39" s="66"/>
      <c r="G39" s="65"/>
      <c r="H39" s="70"/>
      <c r="I39" s="71"/>
      <c r="K39" s="92" t="e">
        <f>H35/#REF!</f>
        <v>#REF!</v>
      </c>
    </row>
    <row r="40" spans="1:19">
      <c r="A40" s="72"/>
      <c r="B40" s="73"/>
      <c r="C40" s="290" t="str">
        <f>RESUMO!B28</f>
        <v>CREA 15276/MS</v>
      </c>
      <c r="D40" s="73"/>
      <c r="E40" s="73"/>
      <c r="F40" s="74"/>
      <c r="G40" s="73"/>
      <c r="H40" s="105"/>
      <c r="I40" s="106"/>
    </row>
  </sheetData>
  <mergeCells count="12">
    <mergeCell ref="A36:C36"/>
    <mergeCell ref="B8:I8"/>
    <mergeCell ref="D35:G35"/>
    <mergeCell ref="H35:I35"/>
    <mergeCell ref="A2:I2"/>
    <mergeCell ref="A3:I3"/>
    <mergeCell ref="A4:I4"/>
    <mergeCell ref="A5:I5"/>
    <mergeCell ref="B6:I6"/>
    <mergeCell ref="B7:I7"/>
    <mergeCell ref="B11:C11"/>
    <mergeCell ref="G11:I11"/>
  </mergeCells>
  <phoneticPr fontId="2" type="noConversion"/>
  <printOptions horizontalCentered="1"/>
  <pageMargins left="0.25" right="0.25" top="0.75" bottom="0.75" header="0.3" footer="0.3"/>
  <pageSetup paperSize="9" orientation="landscape" horizontalDpi="300" verticalDpi="3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T22"/>
  <sheetViews>
    <sheetView workbookViewId="0">
      <selection activeCell="B32" sqref="B32"/>
    </sheetView>
  </sheetViews>
  <sheetFormatPr defaultColWidth="8.88671875" defaultRowHeight="14.4"/>
  <cols>
    <col min="1" max="1" width="8.88671875" style="2"/>
    <col min="2" max="2" width="44.33203125" style="2" customWidth="1"/>
    <col min="3" max="3" width="11.44140625" style="2" customWidth="1"/>
    <col min="4" max="4" width="13.5546875" style="2" customWidth="1"/>
    <col min="5" max="5" width="11.88671875" style="2" customWidth="1"/>
    <col min="6" max="6" width="8.88671875" style="2"/>
    <col min="7" max="9" width="12.109375" style="2" customWidth="1"/>
    <col min="10" max="10" width="10" style="2" customWidth="1"/>
    <col min="11" max="11" width="12.88671875" style="2" customWidth="1"/>
    <col min="12" max="12" width="9.88671875" style="2" customWidth="1"/>
    <col min="13" max="13" width="9" style="2" bestFit="1" customWidth="1"/>
    <col min="14" max="19" width="13.88671875" style="2" customWidth="1"/>
    <col min="20" max="16384" width="8.88671875" style="2"/>
  </cols>
  <sheetData>
    <row r="1" spans="1:20" s="136" customFormat="1" ht="57" customHeight="1">
      <c r="A1" s="160"/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2"/>
    </row>
    <row r="2" spans="1:20" ht="14.4" customHeight="1">
      <c r="A2" s="256" t="s">
        <v>1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</row>
    <row r="3" spans="1:20" ht="14.4" customHeight="1">
      <c r="A3" s="257" t="s">
        <v>109</v>
      </c>
      <c r="B3" s="257"/>
      <c r="C3" s="257"/>
      <c r="D3" s="257"/>
      <c r="E3" s="257"/>
      <c r="F3" s="257"/>
      <c r="G3" s="257"/>
      <c r="H3" s="257"/>
      <c r="I3" s="257"/>
      <c r="J3" s="257"/>
      <c r="K3" s="257"/>
      <c r="L3" s="257"/>
      <c r="M3" s="257"/>
    </row>
    <row r="4" spans="1:20" ht="14.4" customHeight="1">
      <c r="A4" s="256" t="s">
        <v>97</v>
      </c>
      <c r="B4" s="256"/>
      <c r="C4" s="256"/>
      <c r="D4" s="256"/>
      <c r="E4" s="256"/>
      <c r="F4" s="256"/>
      <c r="G4" s="256"/>
      <c r="H4" s="256"/>
      <c r="I4" s="256"/>
      <c r="J4" s="256"/>
      <c r="K4" s="256"/>
      <c r="L4" s="256"/>
      <c r="M4" s="256"/>
    </row>
    <row r="5" spans="1:20" ht="20.399999999999999" customHeight="1">
      <c r="A5" s="255" t="s">
        <v>76</v>
      </c>
      <c r="B5" s="255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</row>
    <row r="6" spans="1:20" ht="14.4" customHeight="1">
      <c r="A6" s="33" t="s">
        <v>2</v>
      </c>
      <c r="B6" s="258" t="s">
        <v>118</v>
      </c>
      <c r="C6" s="258"/>
      <c r="D6" s="258"/>
      <c r="E6" s="258"/>
      <c r="F6" s="258"/>
      <c r="G6" s="258"/>
      <c r="H6" s="258"/>
      <c r="I6" s="258"/>
      <c r="J6" s="258"/>
      <c r="K6" s="258"/>
      <c r="L6" s="258"/>
      <c r="M6" s="258"/>
    </row>
    <row r="7" spans="1:20">
      <c r="A7" s="33" t="s">
        <v>3</v>
      </c>
      <c r="B7" s="258" t="s">
        <v>98</v>
      </c>
      <c r="C7" s="258"/>
      <c r="D7" s="258"/>
      <c r="E7" s="258"/>
      <c r="F7" s="258"/>
      <c r="G7" s="258"/>
      <c r="H7" s="258"/>
      <c r="I7" s="258"/>
      <c r="J7" s="258"/>
      <c r="K7" s="258"/>
      <c r="L7" s="258"/>
      <c r="M7" s="258"/>
    </row>
    <row r="8" spans="1:20">
      <c r="A8" s="33" t="s">
        <v>4</v>
      </c>
      <c r="B8" s="258" t="s">
        <v>113</v>
      </c>
      <c r="C8" s="258"/>
      <c r="D8" s="258"/>
      <c r="E8" s="258"/>
      <c r="F8" s="258"/>
      <c r="G8" s="258"/>
      <c r="H8" s="258"/>
      <c r="I8" s="258"/>
      <c r="J8" s="258"/>
      <c r="K8" s="258"/>
      <c r="L8" s="258"/>
      <c r="M8" s="258"/>
    </row>
    <row r="9" spans="1:20" ht="15" customHeight="1">
      <c r="A9" s="272" t="s">
        <v>31</v>
      </c>
      <c r="B9" s="266" t="s">
        <v>32</v>
      </c>
      <c r="C9" s="268" t="s">
        <v>0</v>
      </c>
      <c r="D9" s="270" t="s">
        <v>73</v>
      </c>
      <c r="E9" s="259" t="s">
        <v>33</v>
      </c>
      <c r="F9" s="260"/>
      <c r="G9" s="261"/>
      <c r="H9" s="259" t="s">
        <v>34</v>
      </c>
      <c r="I9" s="260"/>
      <c r="J9" s="260"/>
      <c r="K9" s="286" t="s">
        <v>35</v>
      </c>
      <c r="L9" s="287"/>
      <c r="M9" s="288"/>
    </row>
    <row r="10" spans="1:20">
      <c r="A10" s="273" t="s">
        <v>31</v>
      </c>
      <c r="B10" s="267"/>
      <c r="C10" s="269"/>
      <c r="D10" s="271"/>
      <c r="E10" s="34" t="s">
        <v>74</v>
      </c>
      <c r="F10" s="34" t="s">
        <v>0</v>
      </c>
      <c r="G10" s="135" t="s">
        <v>95</v>
      </c>
      <c r="H10" s="34" t="s">
        <v>74</v>
      </c>
      <c r="I10" s="34" t="s">
        <v>0</v>
      </c>
      <c r="J10" s="135" t="s">
        <v>95</v>
      </c>
      <c r="K10" s="42" t="s">
        <v>74</v>
      </c>
      <c r="L10" s="42" t="s">
        <v>0</v>
      </c>
      <c r="M10" s="146" t="s">
        <v>95</v>
      </c>
    </row>
    <row r="11" spans="1:20">
      <c r="A11" s="159">
        <v>1</v>
      </c>
      <c r="B11" s="35" t="s">
        <v>36</v>
      </c>
      <c r="C11" s="45">
        <v>2.5471044351370407E-2</v>
      </c>
      <c r="D11" s="36">
        <v>27392.340000000004</v>
      </c>
      <c r="E11" s="143">
        <v>27392.340000000004</v>
      </c>
      <c r="F11" s="186">
        <v>1</v>
      </c>
      <c r="G11" s="37">
        <v>1</v>
      </c>
      <c r="H11" s="143">
        <v>0</v>
      </c>
      <c r="I11" s="187">
        <v>0</v>
      </c>
      <c r="J11" s="37">
        <v>1</v>
      </c>
      <c r="K11" s="143">
        <v>0</v>
      </c>
      <c r="L11" s="187">
        <v>0</v>
      </c>
      <c r="M11" s="138">
        <v>1</v>
      </c>
      <c r="R11" s="1" t="e">
        <f>F11+H11+J11+#REF!+#REF!+#REF!</f>
        <v>#REF!</v>
      </c>
      <c r="T11" s="1" t="e">
        <f>F11+H11+J11+#REF!</f>
        <v>#REF!</v>
      </c>
    </row>
    <row r="12" spans="1:20">
      <c r="A12" s="159">
        <v>2</v>
      </c>
      <c r="B12" s="35" t="s">
        <v>25</v>
      </c>
      <c r="C12" s="45">
        <v>0.97452895564862951</v>
      </c>
      <c r="D12" s="36">
        <v>1048038.24</v>
      </c>
      <c r="E12" s="143">
        <v>314411.47200000001</v>
      </c>
      <c r="F12" s="187">
        <v>0.3</v>
      </c>
      <c r="G12" s="37">
        <v>0.3</v>
      </c>
      <c r="H12" s="143">
        <v>419110.49217599997</v>
      </c>
      <c r="I12" s="187">
        <v>0.39989999999999998</v>
      </c>
      <c r="J12" s="37">
        <v>0.69989999999999997</v>
      </c>
      <c r="K12" s="143">
        <v>314516.27582399995</v>
      </c>
      <c r="L12" s="186">
        <v>0.30009999999999998</v>
      </c>
      <c r="M12" s="138">
        <v>1</v>
      </c>
      <c r="R12" s="1" t="e">
        <f>F12+H12+J12+#REF!+#REF!+#REF!</f>
        <v>#REF!</v>
      </c>
      <c r="T12" s="1" t="e">
        <f>F12+H12+J12+#REF!</f>
        <v>#REF!</v>
      </c>
    </row>
    <row r="13" spans="1:20">
      <c r="A13" s="159">
        <v>3</v>
      </c>
      <c r="B13" s="46" t="s">
        <v>27</v>
      </c>
      <c r="C13" s="47">
        <v>4.4174213457831929E-2</v>
      </c>
      <c r="D13" s="38">
        <v>47506.3</v>
      </c>
      <c r="E13" s="143">
        <v>15097.502140000002</v>
      </c>
      <c r="F13" s="39">
        <v>0.31780000000000003</v>
      </c>
      <c r="G13" s="56">
        <v>0.31780000000000003</v>
      </c>
      <c r="H13" s="143">
        <v>18517.955740000001</v>
      </c>
      <c r="I13" s="39">
        <v>0.38979999999999998</v>
      </c>
      <c r="J13" s="56">
        <v>0.70760000000000001</v>
      </c>
      <c r="K13" s="143">
        <v>13890.842120000001</v>
      </c>
      <c r="L13" s="39">
        <v>0.29239999999999999</v>
      </c>
      <c r="M13" s="139">
        <v>1</v>
      </c>
      <c r="P13" s="3"/>
      <c r="R13" s="1" t="e">
        <f>F13+H13+J13+#REF!+#REF!+#REF!</f>
        <v>#REF!</v>
      </c>
      <c r="T13" s="1" t="e">
        <f>F13+H13+J13+#REF!</f>
        <v>#REF!</v>
      </c>
    </row>
    <row r="14" spans="1:20">
      <c r="A14" s="49"/>
      <c r="B14" s="50"/>
      <c r="C14" s="51"/>
      <c r="D14" s="52">
        <v>1122936.8800000001</v>
      </c>
      <c r="E14" s="137"/>
      <c r="F14" s="40"/>
      <c r="G14" s="40"/>
      <c r="H14" s="144"/>
      <c r="I14" s="40"/>
      <c r="J14" s="40"/>
      <c r="K14" s="144"/>
      <c r="L14" s="40"/>
      <c r="M14" s="41"/>
      <c r="P14" s="3"/>
      <c r="R14" s="1"/>
      <c r="T14" s="1"/>
    </row>
    <row r="15" spans="1:20">
      <c r="A15" s="55"/>
      <c r="B15" s="262" t="s">
        <v>37</v>
      </c>
      <c r="C15" s="262"/>
      <c r="D15" s="263"/>
      <c r="E15" s="48">
        <v>356901.31414000003</v>
      </c>
      <c r="F15" s="42"/>
      <c r="G15" s="42"/>
      <c r="H15" s="145">
        <v>437628.44791599998</v>
      </c>
      <c r="I15" s="42"/>
      <c r="J15" s="42"/>
      <c r="K15" s="145">
        <v>328407.11794399994</v>
      </c>
      <c r="L15" s="42"/>
      <c r="M15" s="140"/>
    </row>
    <row r="16" spans="1:20">
      <c r="A16" s="53"/>
      <c r="B16" s="264" t="s">
        <v>38</v>
      </c>
      <c r="C16" s="264"/>
      <c r="D16" s="265"/>
      <c r="E16" s="54">
        <v>356901.31414000003</v>
      </c>
      <c r="F16" s="44">
        <v>0.31782847326200558</v>
      </c>
      <c r="G16" s="44">
        <v>0.31782847326200558</v>
      </c>
      <c r="H16" s="43">
        <v>794529.76205600007</v>
      </c>
      <c r="I16" s="44">
        <v>0.38971776215596365</v>
      </c>
      <c r="J16" s="44">
        <v>0.70754623541796924</v>
      </c>
      <c r="K16" s="43">
        <v>1122936.8799999999</v>
      </c>
      <c r="L16" s="44">
        <v>0.29245376458203054</v>
      </c>
      <c r="M16" s="141">
        <v>0.99999999999999978</v>
      </c>
    </row>
    <row r="17" spans="1:13" ht="4.2" customHeight="1">
      <c r="A17" s="169"/>
      <c r="B17" s="170"/>
      <c r="C17" s="134"/>
      <c r="D17" s="171"/>
      <c r="E17" s="142"/>
      <c r="F17" s="142"/>
      <c r="G17" s="142"/>
      <c r="H17" s="142"/>
      <c r="I17" s="142"/>
      <c r="J17" s="134"/>
      <c r="K17" s="172"/>
      <c r="L17" s="172"/>
      <c r="M17" s="173"/>
    </row>
    <row r="18" spans="1:13" ht="34.200000000000003" customHeight="1">
      <c r="A18" s="178" t="s">
        <v>111</v>
      </c>
      <c r="B18" s="57"/>
      <c r="C18" s="57"/>
      <c r="D18" s="57"/>
      <c r="E18" s="57"/>
      <c r="F18" s="57"/>
      <c r="G18" s="57"/>
      <c r="H18" s="57"/>
      <c r="I18" s="57"/>
      <c r="J18" s="57"/>
      <c r="K18" s="57"/>
      <c r="L18" s="57"/>
      <c r="M18" s="58"/>
    </row>
    <row r="19" spans="1:13" ht="39" customHeight="1">
      <c r="A19" s="59"/>
      <c r="B19" s="177" t="s">
        <v>105</v>
      </c>
      <c r="C19" s="60"/>
      <c r="D19" s="60"/>
      <c r="E19" s="60"/>
      <c r="F19" s="60"/>
      <c r="G19" s="60"/>
      <c r="H19" s="60"/>
      <c r="I19" s="60"/>
      <c r="J19" s="60"/>
      <c r="K19" s="60"/>
      <c r="L19" s="60"/>
      <c r="M19" s="61"/>
    </row>
    <row r="20" spans="1:13">
      <c r="A20" s="59"/>
      <c r="B20" s="174" t="s">
        <v>103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1"/>
    </row>
    <row r="21" spans="1:13">
      <c r="A21" s="59"/>
      <c r="B21" s="175" t="s">
        <v>72</v>
      </c>
      <c r="C21" s="60"/>
      <c r="D21" s="60"/>
      <c r="E21" s="60"/>
      <c r="F21" s="60"/>
      <c r="G21" s="60"/>
      <c r="H21" s="60"/>
      <c r="I21" s="60"/>
      <c r="J21" s="60"/>
      <c r="K21" s="60"/>
      <c r="L21" s="60"/>
      <c r="M21" s="61"/>
    </row>
    <row r="22" spans="1:13">
      <c r="A22" s="62"/>
      <c r="B22" s="176" t="s">
        <v>104</v>
      </c>
      <c r="C22" s="63"/>
      <c r="D22" s="63"/>
      <c r="E22" s="63"/>
      <c r="F22" s="63"/>
      <c r="G22" s="63"/>
      <c r="H22" s="63"/>
      <c r="I22" s="63"/>
      <c r="J22" s="63"/>
      <c r="K22" s="63"/>
      <c r="L22" s="63"/>
      <c r="M22" s="64"/>
    </row>
  </sheetData>
  <mergeCells count="16">
    <mergeCell ref="B15:D15"/>
    <mergeCell ref="B16:D16"/>
    <mergeCell ref="A2:M2"/>
    <mergeCell ref="A3:M3"/>
    <mergeCell ref="A4:M4"/>
    <mergeCell ref="A5:M5"/>
    <mergeCell ref="B6:M6"/>
    <mergeCell ref="B7:M7"/>
    <mergeCell ref="B8:M8"/>
    <mergeCell ref="A9:A10"/>
    <mergeCell ref="B9:B10"/>
    <mergeCell ref="C9:C10"/>
    <mergeCell ref="D9:D10"/>
    <mergeCell ref="E9:G9"/>
    <mergeCell ref="K9:M9"/>
    <mergeCell ref="H9:J9"/>
  </mergeCells>
  <pageMargins left="0.25" right="0.25" top="0.75" bottom="0.75" header="0.3" footer="0.3"/>
  <pageSetup paperSize="9" scale="80" fitToHeight="0" orientation="landscape" horizontalDpi="4294967292" verticalDpi="300" r:id="rId1"/>
  <headerFooter>
    <oddFooter>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52"/>
  <sheetViews>
    <sheetView topLeftCell="A31" zoomScaleNormal="100" workbookViewId="0">
      <selection activeCell="F50" sqref="E50:F50"/>
    </sheetView>
  </sheetViews>
  <sheetFormatPr defaultColWidth="8.88671875" defaultRowHeight="13.2"/>
  <cols>
    <col min="1" max="1" width="14" style="109" customWidth="1"/>
    <col min="2" max="2" width="21.88671875" style="109" customWidth="1"/>
    <col min="3" max="3" width="14" style="109" customWidth="1"/>
    <col min="4" max="4" width="28.6640625" style="109" customWidth="1"/>
    <col min="5" max="5" width="14" style="109" customWidth="1"/>
    <col min="6" max="16384" width="8.88671875" style="109"/>
  </cols>
  <sheetData>
    <row r="1" spans="1:6" ht="51" customHeight="1">
      <c r="A1" s="163"/>
      <c r="B1" s="164"/>
      <c r="C1" s="164"/>
      <c r="D1" s="164"/>
      <c r="E1" s="164"/>
      <c r="F1" s="165"/>
    </row>
    <row r="2" spans="1:6">
      <c r="A2" s="256" t="str">
        <f>CRONOGRAMA_NAO_DES!A2</f>
        <v>GOVERNO DO ESTADO DE MATO GROSSO DO SUL</v>
      </c>
      <c r="B2" s="256"/>
      <c r="C2" s="256"/>
      <c r="D2" s="256"/>
      <c r="E2" s="256"/>
      <c r="F2" s="256"/>
    </row>
    <row r="3" spans="1:6" ht="12.6" customHeight="1">
      <c r="A3" s="256" t="str">
        <f>CRONOGRAMA_NAO_DES!A3</f>
        <v>PREFEITURA MUNICIPAL DE JAPORÃ</v>
      </c>
      <c r="B3" s="256"/>
      <c r="C3" s="256"/>
      <c r="D3" s="256"/>
      <c r="E3" s="256"/>
      <c r="F3" s="256"/>
    </row>
    <row r="4" spans="1:6" ht="12.6" customHeight="1">
      <c r="A4" s="256" t="str">
        <f>CRONOGRAMA_NAO_DES!A4</f>
        <v>SECRETARIA DE OBRAS</v>
      </c>
      <c r="B4" s="256"/>
      <c r="C4" s="256"/>
      <c r="D4" s="256"/>
      <c r="E4" s="256"/>
      <c r="F4" s="256"/>
    </row>
    <row r="5" spans="1:6" ht="20.399999999999999">
      <c r="A5" s="255" t="s">
        <v>94</v>
      </c>
      <c r="B5" s="255"/>
      <c r="C5" s="255"/>
      <c r="D5" s="255"/>
      <c r="E5" s="255"/>
      <c r="F5" s="255"/>
    </row>
    <row r="6" spans="1:6" ht="12.6" customHeight="1">
      <c r="A6" s="33" t="str">
        <f>CRONOGRAMA_NAO_DES!A6</f>
        <v>Objeto:</v>
      </c>
      <c r="B6" s="258" t="str">
        <f>'ORÇAMENTO_NAO DES '!B6:I6</f>
        <v>INFRAESTRUTURA URBANA - RESTAURAÇÃO FUNCIONAL DO PAVIMENTO (RECAPEAMENTO)</v>
      </c>
      <c r="C6" s="258"/>
      <c r="D6" s="258"/>
      <c r="E6" s="258"/>
      <c r="F6" s="258"/>
    </row>
    <row r="7" spans="1:6" ht="12.6" customHeight="1">
      <c r="A7" s="33" t="s">
        <v>3</v>
      </c>
      <c r="B7" s="258" t="str">
        <f>'ORÇAMENTO_NAO DES '!B7:I7</f>
        <v>JAPORÃ - MS</v>
      </c>
      <c r="C7" s="258"/>
      <c r="D7" s="258"/>
      <c r="E7" s="258"/>
      <c r="F7" s="258"/>
    </row>
    <row r="8" spans="1:6">
      <c r="A8" s="33" t="s">
        <v>4</v>
      </c>
      <c r="B8" s="258" t="str">
        <f>'ORÇAMENTO_NAO DES '!B8:I8</f>
        <v>AV. DEPUTADO FERNANDO SALDANHA  E RUA DAS MARGARIDAS</v>
      </c>
      <c r="C8" s="258"/>
      <c r="D8" s="258"/>
      <c r="E8" s="258"/>
      <c r="F8" s="258"/>
    </row>
    <row r="9" spans="1:6" ht="12.6" customHeight="1">
      <c r="A9" s="282"/>
      <c r="B9" s="283"/>
      <c r="C9" s="283"/>
      <c r="D9" s="283"/>
      <c r="E9" s="283"/>
      <c r="F9" s="118"/>
    </row>
    <row r="10" spans="1:6" ht="24" customHeight="1">
      <c r="A10" s="117" t="s">
        <v>84</v>
      </c>
      <c r="B10" s="279" t="s">
        <v>92</v>
      </c>
      <c r="C10" s="280"/>
      <c r="D10" s="280"/>
      <c r="E10" s="280"/>
      <c r="F10" s="281"/>
    </row>
    <row r="11" spans="1:6">
      <c r="A11" s="119"/>
      <c r="B11" s="120"/>
      <c r="C11" s="120"/>
      <c r="D11" s="120"/>
      <c r="E11" s="120"/>
      <c r="F11" s="118"/>
    </row>
    <row r="12" spans="1:6">
      <c r="A12" s="128" t="s">
        <v>85</v>
      </c>
      <c r="B12" s="120"/>
      <c r="C12" s="120"/>
      <c r="D12" s="121"/>
      <c r="E12" s="121"/>
      <c r="F12" s="122"/>
    </row>
    <row r="13" spans="1:6">
      <c r="A13" s="119"/>
      <c r="B13" s="120" t="s">
        <v>86</v>
      </c>
      <c r="C13" s="130">
        <v>3.645</v>
      </c>
      <c r="D13" s="123" t="s">
        <v>0</v>
      </c>
      <c r="E13" s="121"/>
      <c r="F13" s="122"/>
    </row>
    <row r="14" spans="1:6">
      <c r="A14" s="119"/>
      <c r="B14" s="120" t="s">
        <v>87</v>
      </c>
      <c r="C14" s="130">
        <v>2.9950000000000001</v>
      </c>
      <c r="D14" s="123" t="s">
        <v>0</v>
      </c>
      <c r="E14" s="121"/>
      <c r="F14" s="122"/>
    </row>
    <row r="15" spans="1:6">
      <c r="A15" s="119"/>
      <c r="B15" s="120" t="s">
        <v>88</v>
      </c>
      <c r="C15" s="131">
        <v>40</v>
      </c>
      <c r="D15" s="123" t="s">
        <v>0</v>
      </c>
      <c r="E15" s="121"/>
      <c r="F15" s="122"/>
    </row>
    <row r="16" spans="1:6">
      <c r="A16" s="119"/>
      <c r="B16" s="132" t="s">
        <v>89</v>
      </c>
      <c r="C16" s="133">
        <f>C13+C14*(C15/100)</f>
        <v>4.843</v>
      </c>
      <c r="D16" s="124" t="s">
        <v>0</v>
      </c>
      <c r="E16" s="185"/>
      <c r="F16" s="122"/>
    </row>
    <row r="17" spans="1:6">
      <c r="A17" s="119"/>
      <c r="B17" s="120"/>
      <c r="C17" s="120"/>
      <c r="D17" s="185"/>
      <c r="E17" s="274" t="s">
        <v>90</v>
      </c>
      <c r="F17" s="122"/>
    </row>
    <row r="18" spans="1:6">
      <c r="A18" s="119"/>
      <c r="B18" s="120"/>
      <c r="C18" s="120"/>
      <c r="D18" s="185"/>
      <c r="E18" s="275"/>
      <c r="F18" s="122"/>
    </row>
    <row r="19" spans="1:6">
      <c r="A19" s="119"/>
      <c r="B19" s="120"/>
      <c r="C19" s="120"/>
      <c r="D19" s="185"/>
      <c r="E19" s="125">
        <v>4.01</v>
      </c>
      <c r="F19" s="122"/>
    </row>
    <row r="20" spans="1:6">
      <c r="A20" s="119"/>
      <c r="B20" s="120"/>
      <c r="C20" s="120"/>
      <c r="D20" s="185"/>
      <c r="E20" s="125">
        <v>0.4</v>
      </c>
      <c r="F20" s="122"/>
    </row>
    <row r="21" spans="1:6">
      <c r="A21" s="119"/>
      <c r="B21" s="120"/>
      <c r="C21" s="120"/>
      <c r="D21" s="185"/>
      <c r="E21" s="125">
        <v>0.56000000000000005</v>
      </c>
      <c r="F21" s="122"/>
    </row>
    <row r="22" spans="1:6">
      <c r="A22" s="119"/>
      <c r="B22" s="120"/>
      <c r="C22" s="120"/>
      <c r="D22" s="185"/>
      <c r="E22" s="125">
        <v>1.1100000000000001</v>
      </c>
      <c r="F22" s="122"/>
    </row>
    <row r="23" spans="1:6">
      <c r="A23" s="119"/>
      <c r="B23" s="120"/>
      <c r="C23" s="120"/>
      <c r="D23" s="185"/>
      <c r="E23" s="125">
        <v>7.3</v>
      </c>
      <c r="F23" s="122"/>
    </row>
    <row r="24" spans="1:6">
      <c r="A24" s="119"/>
      <c r="B24" s="120"/>
      <c r="C24" s="120"/>
      <c r="D24" s="185"/>
      <c r="E24" s="185"/>
      <c r="F24" s="122"/>
    </row>
    <row r="25" spans="1:6">
      <c r="A25" s="119"/>
      <c r="B25" s="120"/>
      <c r="C25" s="120"/>
      <c r="D25" s="185"/>
      <c r="E25" s="185"/>
      <c r="F25" s="122"/>
    </row>
    <row r="26" spans="1:6">
      <c r="A26" s="276" t="s">
        <v>96</v>
      </c>
      <c r="B26" s="277"/>
      <c r="C26" s="277"/>
      <c r="D26" s="278"/>
      <c r="E26" s="126">
        <f>((((1+(E19+E20+E21)/100))*(1+E22/100)*(1+E23/100))/(1-C16/100))-1</f>
        <v>0.19679092647939744</v>
      </c>
      <c r="F26" s="122"/>
    </row>
    <row r="27" spans="1:6">
      <c r="A27" s="119"/>
      <c r="B27" s="120"/>
      <c r="C27" s="120"/>
      <c r="D27" s="185"/>
      <c r="E27" s="185"/>
      <c r="F27" s="122"/>
    </row>
    <row r="28" spans="1:6" ht="26.4">
      <c r="A28" s="117" t="s">
        <v>84</v>
      </c>
      <c r="B28" s="279" t="s">
        <v>93</v>
      </c>
      <c r="C28" s="280"/>
      <c r="D28" s="280"/>
      <c r="E28" s="280"/>
      <c r="F28" s="281"/>
    </row>
    <row r="29" spans="1:6">
      <c r="A29" s="119"/>
      <c r="B29" s="120"/>
      <c r="C29" s="120"/>
      <c r="D29" s="120"/>
      <c r="E29" s="120"/>
      <c r="F29" s="118"/>
    </row>
    <row r="30" spans="1:6">
      <c r="A30" s="128" t="s">
        <v>85</v>
      </c>
      <c r="B30" s="120"/>
      <c r="C30" s="120"/>
      <c r="D30" s="121"/>
      <c r="E30" s="121"/>
      <c r="F30" s="122"/>
    </row>
    <row r="31" spans="1:6">
      <c r="A31" s="119"/>
      <c r="B31" s="120" t="s">
        <v>86</v>
      </c>
      <c r="C31" s="130">
        <v>3.645</v>
      </c>
      <c r="D31" s="123" t="s">
        <v>0</v>
      </c>
      <c r="E31" s="121"/>
      <c r="F31" s="122"/>
    </row>
    <row r="32" spans="1:6">
      <c r="A32" s="119"/>
      <c r="B32" s="120" t="s">
        <v>87</v>
      </c>
      <c r="C32" s="130"/>
      <c r="D32" s="123" t="s">
        <v>0</v>
      </c>
      <c r="E32" s="121"/>
      <c r="F32" s="122"/>
    </row>
    <row r="33" spans="1:6">
      <c r="A33" s="119"/>
      <c r="B33" s="120" t="s">
        <v>88</v>
      </c>
      <c r="C33" s="131"/>
      <c r="D33" s="123" t="s">
        <v>0</v>
      </c>
      <c r="E33" s="121"/>
      <c r="F33" s="122"/>
    </row>
    <row r="34" spans="1:6">
      <c r="A34" s="119"/>
      <c r="B34" s="132" t="s">
        <v>89</v>
      </c>
      <c r="C34" s="133">
        <f>C31+C32*(C33/100)</f>
        <v>3.645</v>
      </c>
      <c r="D34" s="124" t="s">
        <v>0</v>
      </c>
      <c r="E34" s="185"/>
      <c r="F34" s="122"/>
    </row>
    <row r="35" spans="1:6">
      <c r="A35" s="119"/>
      <c r="B35" s="120"/>
      <c r="C35" s="120"/>
      <c r="D35" s="185"/>
      <c r="E35" s="274" t="s">
        <v>90</v>
      </c>
      <c r="F35" s="122"/>
    </row>
    <row r="36" spans="1:6">
      <c r="A36" s="119"/>
      <c r="B36" s="120"/>
      <c r="C36" s="120"/>
      <c r="D36" s="185"/>
      <c r="E36" s="275"/>
      <c r="F36" s="122"/>
    </row>
    <row r="37" spans="1:6">
      <c r="A37" s="119"/>
      <c r="B37" s="120"/>
      <c r="C37" s="120"/>
      <c r="D37" s="185"/>
      <c r="E37" s="125">
        <v>3.45</v>
      </c>
      <c r="F37" s="122"/>
    </row>
    <row r="38" spans="1:6">
      <c r="A38" s="119"/>
      <c r="B38" s="120"/>
      <c r="C38" s="120"/>
      <c r="D38" s="185"/>
      <c r="E38" s="125">
        <v>0.48</v>
      </c>
      <c r="F38" s="122"/>
    </row>
    <row r="39" spans="1:6">
      <c r="A39" s="119"/>
      <c r="B39" s="120"/>
      <c r="C39" s="120"/>
      <c r="D39" s="185"/>
      <c r="E39" s="125">
        <v>0.85</v>
      </c>
      <c r="F39" s="122"/>
    </row>
    <row r="40" spans="1:6">
      <c r="A40" s="119"/>
      <c r="B40" s="120"/>
      <c r="C40" s="120"/>
      <c r="D40" s="185"/>
      <c r="E40" s="125">
        <v>0.85</v>
      </c>
      <c r="F40" s="122"/>
    </row>
    <row r="41" spans="1:6">
      <c r="A41" s="119"/>
      <c r="B41" s="120"/>
      <c r="C41" s="120"/>
      <c r="D41" s="185"/>
      <c r="E41" s="125">
        <v>5.1100000000000003</v>
      </c>
      <c r="F41" s="122"/>
    </row>
    <row r="42" spans="1:6">
      <c r="A42" s="119"/>
      <c r="B42" s="120"/>
      <c r="C42" s="120"/>
      <c r="D42" s="185"/>
      <c r="E42" s="185"/>
      <c r="F42" s="122"/>
    </row>
    <row r="43" spans="1:6" ht="17.399999999999999" customHeight="1">
      <c r="A43" s="119"/>
      <c r="B43" s="120"/>
      <c r="C43" s="120"/>
      <c r="D43" s="185"/>
      <c r="E43" s="185"/>
      <c r="F43" s="122"/>
    </row>
    <row r="44" spans="1:6">
      <c r="A44" s="276" t="s">
        <v>91</v>
      </c>
      <c r="B44" s="277"/>
      <c r="C44" s="277"/>
      <c r="D44" s="278"/>
      <c r="E44" s="126">
        <f>((((1+(E37+E38+E39)/100))*(1+E40/100)*(1+E41/100))/(1-C34/100))-1</f>
        <v>0.15272065998650808</v>
      </c>
      <c r="F44" s="122"/>
    </row>
    <row r="45" spans="1:6" ht="2.4" customHeight="1">
      <c r="A45" s="113"/>
      <c r="B45" s="112"/>
      <c r="C45" s="112"/>
      <c r="D45" s="112"/>
      <c r="E45" s="112"/>
      <c r="F45" s="110"/>
    </row>
    <row r="46" spans="1:6">
      <c r="A46" s="119" t="str">
        <f>'ORÇAMENTO_NAO DES '!A36:C36</f>
        <v>JAPORÃ, MS, 25 DE MAIO DE 2020</v>
      </c>
      <c r="B46" s="112"/>
      <c r="C46" s="112"/>
      <c r="D46" s="112"/>
      <c r="E46" s="112"/>
      <c r="F46" s="110"/>
    </row>
    <row r="47" spans="1:6">
      <c r="A47" s="113"/>
      <c r="B47" s="112"/>
      <c r="C47" s="112"/>
      <c r="D47" s="112"/>
      <c r="E47" s="112"/>
      <c r="F47" s="110"/>
    </row>
    <row r="48" spans="1:6" ht="7.95" customHeight="1">
      <c r="A48" s="113"/>
      <c r="B48" s="112"/>
      <c r="C48" s="112"/>
      <c r="D48" s="112"/>
      <c r="E48" s="112"/>
      <c r="F48" s="110"/>
    </row>
    <row r="49" spans="1:6">
      <c r="A49" s="113"/>
      <c r="B49" s="112" t="s">
        <v>71</v>
      </c>
      <c r="C49" s="112"/>
      <c r="D49" s="112"/>
      <c r="E49" s="112"/>
      <c r="F49" s="110"/>
    </row>
    <row r="50" spans="1:6">
      <c r="A50" s="111"/>
      <c r="B50" s="129" t="str">
        <f>'ORÇAMENTO_NAO DES '!C38</f>
        <v>FÁBIO MARQUES RIBEIRO</v>
      </c>
      <c r="C50" s="112"/>
      <c r="D50" s="112"/>
      <c r="E50" s="112"/>
      <c r="F50" s="110"/>
    </row>
    <row r="51" spans="1:6">
      <c r="A51" s="111"/>
      <c r="B51" s="129" t="str">
        <f>'ORÇAMENTO_NAO DES '!C39</f>
        <v>ENGENHEIRO CIVIL</v>
      </c>
      <c r="C51" s="112"/>
      <c r="D51" s="112"/>
      <c r="E51" s="112"/>
      <c r="F51" s="110"/>
    </row>
    <row r="52" spans="1:6">
      <c r="A52" s="114"/>
      <c r="B52" s="289" t="str">
        <f>'ORÇAMENTO_NAO DES '!C40</f>
        <v>CREA 15276/MS</v>
      </c>
      <c r="C52" s="115"/>
      <c r="D52" s="115"/>
      <c r="E52" s="115"/>
      <c r="F52" s="116"/>
    </row>
  </sheetData>
  <mergeCells count="14">
    <mergeCell ref="E35:E36"/>
    <mergeCell ref="A44:D44"/>
    <mergeCell ref="B8:F8"/>
    <mergeCell ref="A9:E9"/>
    <mergeCell ref="B10:F10"/>
    <mergeCell ref="E17:E18"/>
    <mergeCell ref="A26:D26"/>
    <mergeCell ref="B28:F28"/>
    <mergeCell ref="B7:F7"/>
    <mergeCell ref="A2:F2"/>
    <mergeCell ref="A3:F3"/>
    <mergeCell ref="A4:F4"/>
    <mergeCell ref="A5:F5"/>
    <mergeCell ref="B6:F6"/>
  </mergeCells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headerFooter differentFirst="1" scaleWithDoc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5</vt:i4>
      </vt:variant>
    </vt:vector>
  </HeadingPairs>
  <TitlesOfParts>
    <vt:vector size="9" baseType="lpstr">
      <vt:lpstr>RESUMO</vt:lpstr>
      <vt:lpstr>ORÇAMENTO_NAO DES </vt:lpstr>
      <vt:lpstr>CRONOGRAMA_NAO_DES</vt:lpstr>
      <vt:lpstr>BDI NAO DESONERADO</vt:lpstr>
      <vt:lpstr>'BDI NAO DESONERADO'!Area_de_impressao</vt:lpstr>
      <vt:lpstr>CRONOGRAMA_NAO_DES!Area_de_impressao</vt:lpstr>
      <vt:lpstr>'ORÇAMENTO_NAO DES '!Area_de_impressao</vt:lpstr>
      <vt:lpstr>RESUMO!Area_de_impressao</vt:lpstr>
      <vt:lpstr>'ORÇAMENTO_NAO DES '!Titulos_de_impressao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Renato</dc:creator>
  <cp:lastModifiedBy>Fábio Marques</cp:lastModifiedBy>
  <cp:lastPrinted>2020-05-25T20:51:39Z</cp:lastPrinted>
  <dcterms:created xsi:type="dcterms:W3CDTF">2016-12-08T00:50:18Z</dcterms:created>
  <dcterms:modified xsi:type="dcterms:W3CDTF">2020-06-02T19:12:48Z</dcterms:modified>
</cp:coreProperties>
</file>